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codeName="ThisWorkbook" defaultThemeVersion="166925"/>
  <mc:AlternateContent xmlns:mc="http://schemas.openxmlformats.org/markup-compatibility/2006">
    <mc:Choice Requires="x15">
      <x15ac:absPath xmlns:x15ac="http://schemas.microsoft.com/office/spreadsheetml/2010/11/ac" url="C:\Users\kr51\Desktop\"/>
    </mc:Choice>
  </mc:AlternateContent>
  <xr:revisionPtr revIDLastSave="0" documentId="8_{0AF96D88-4CA3-4C5F-BEC3-EFC3B7432E05}" xr6:coauthVersionLast="47" xr6:coauthVersionMax="47" xr10:uidLastSave="{00000000-0000-0000-0000-000000000000}"/>
  <bookViews>
    <workbookView xWindow="-120" yWindow="-120" windowWidth="29040" windowHeight="15840" tabRatio="921" firstSheet="6" activeTab="6" xr2:uid="{00000000-000D-0000-FFFF-FFFF00000000}"/>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 Government" sheetId="27" r:id="rId14"/>
    <sheet name="#4.1 - Company"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 r:id="rId33"/>
    <externalReference r:id="rId34"/>
    <externalReference r:id="rId35"/>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_xlnm.Print_Area" localSheetId="5">'#2.4'!$A$1:$J$14</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0" l="1"/>
  <c r="F23" i="11" l="1"/>
  <c r="H23" i="11" s="1"/>
  <c r="F22" i="11"/>
  <c r="H22" i="11" s="1"/>
  <c r="B19" i="11"/>
  <c r="B17" i="11"/>
  <c r="F10" i="11"/>
  <c r="F9" i="11"/>
  <c r="H9" i="11" s="1"/>
  <c r="H14" i="22" l="1"/>
  <c r="H11" i="16" l="1"/>
  <c r="H10" i="16"/>
  <c r="H9" i="16"/>
  <c r="H8" i="16"/>
  <c r="H876" i="28" l="1"/>
  <c r="J872" i="28"/>
  <c r="F10" i="18"/>
  <c r="H10" i="18" s="1"/>
  <c r="F9" i="17" l="1"/>
  <c r="H9" i="17" s="1"/>
  <c r="F8" i="17"/>
  <c r="H8" i="17" s="1"/>
  <c r="H7" i="17"/>
  <c r="G183" i="26"/>
  <c r="D183" i="26"/>
  <c r="D182" i="26"/>
  <c r="D181" i="26"/>
  <c r="D180" i="26"/>
  <c r="D179" i="26"/>
  <c r="D178" i="26"/>
  <c r="D177" i="26"/>
  <c r="D176" i="26"/>
  <c r="D175" i="26"/>
  <c r="D174" i="26"/>
  <c r="D173" i="26"/>
  <c r="D171" i="26"/>
  <c r="D169" i="26"/>
  <c r="D167" i="26"/>
  <c r="D165" i="26"/>
  <c r="D163" i="26"/>
  <c r="D161" i="26"/>
  <c r="D159" i="26"/>
  <c r="D157" i="26"/>
  <c r="F153" i="26"/>
  <c r="E153" i="26"/>
  <c r="I71" i="27"/>
  <c r="E67" i="27"/>
  <c r="D67" i="27"/>
  <c r="C67" i="27"/>
  <c r="B67" i="27"/>
  <c r="E66" i="27"/>
  <c r="D66" i="27"/>
  <c r="C66" i="27"/>
  <c r="B66" i="27"/>
  <c r="E65" i="27"/>
  <c r="D65" i="27"/>
  <c r="C65" i="27"/>
  <c r="B65" i="27"/>
  <c r="E64" i="27"/>
  <c r="D64" i="27"/>
  <c r="C64" i="27"/>
  <c r="B64" i="27"/>
  <c r="E63" i="27"/>
  <c r="D63" i="27"/>
  <c r="C63" i="27"/>
  <c r="B63" i="27"/>
  <c r="E62" i="27"/>
  <c r="D62" i="27"/>
  <c r="C62" i="27"/>
  <c r="B62" i="27"/>
  <c r="E61" i="27"/>
  <c r="D61" i="27"/>
  <c r="C61" i="27"/>
  <c r="B61" i="27"/>
  <c r="E60" i="27"/>
  <c r="D60" i="27"/>
  <c r="C60" i="27"/>
  <c r="B60" i="27"/>
  <c r="E59" i="27"/>
  <c r="D59" i="27"/>
  <c r="C59" i="27"/>
  <c r="B59" i="27"/>
  <c r="E58" i="27"/>
  <c r="D58" i="27"/>
  <c r="C58" i="27"/>
  <c r="B58" i="27"/>
  <c r="E57" i="27"/>
  <c r="D57" i="27"/>
  <c r="C57" i="27"/>
  <c r="B57" i="27"/>
  <c r="E56" i="27"/>
  <c r="D56" i="27"/>
  <c r="C56" i="27"/>
  <c r="B56" i="27"/>
  <c r="E55" i="27"/>
  <c r="D55" i="27"/>
  <c r="C55" i="27"/>
  <c r="B55" i="27"/>
  <c r="E54" i="27"/>
  <c r="D54" i="27"/>
  <c r="C54" i="27"/>
  <c r="B54" i="27"/>
  <c r="E53" i="27"/>
  <c r="D53" i="27"/>
  <c r="C53" i="27"/>
  <c r="B53" i="27"/>
  <c r="E52" i="27"/>
  <c r="D52" i="27"/>
  <c r="C52" i="27"/>
  <c r="B52" i="27"/>
  <c r="E51" i="27"/>
  <c r="D51" i="27"/>
  <c r="C51" i="27"/>
  <c r="B51" i="27"/>
  <c r="E50" i="27"/>
  <c r="D50" i="27"/>
  <c r="C50" i="27"/>
  <c r="B50" i="27"/>
  <c r="E49" i="27"/>
  <c r="D49" i="27"/>
  <c r="C49" i="27"/>
  <c r="B49" i="27"/>
  <c r="E48" i="27"/>
  <c r="D48" i="27"/>
  <c r="C48" i="27"/>
  <c r="B4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N10" i="27"/>
  <c r="G33" i="30"/>
  <c r="E17" i="30"/>
  <c r="E15" i="30"/>
  <c r="B23" i="9" l="1"/>
  <c r="B27" i="8"/>
  <c r="B25" i="8"/>
  <c r="B21" i="8"/>
  <c r="B15" i="8"/>
  <c r="B13" i="8"/>
  <c r="B19" i="9"/>
  <c r="N4" i="27" l="1"/>
  <c r="H12" i="25"/>
  <c r="H11" i="25"/>
  <c r="F10" i="25"/>
  <c r="H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Emiliana Kola</author>
  </authors>
  <commentList>
    <comment ref="H13" authorId="0" shapeId="0" xr:uid="{00000000-0006-0000-0600-000001000000}">
      <text>
        <r>
          <rPr>
            <b/>
            <sz val="9"/>
            <color indexed="81"/>
            <rFont val="Tahoma"/>
            <family val="2"/>
          </rPr>
          <t>Emiliana Kola:</t>
        </r>
        <r>
          <rPr>
            <sz val="9"/>
            <color indexed="81"/>
            <rFont val="Tahoma"/>
            <family val="2"/>
          </rPr>
          <t xml:space="preserve">
MSG will make an assessment on BO disclosures as soon as the registre will be publicly available </t>
        </r>
      </text>
    </comment>
    <comment ref="H15" authorId="0" shapeId="0" xr:uid="{00000000-0006-0000-0600-000002000000}">
      <text>
        <r>
          <rPr>
            <b/>
            <sz val="9"/>
            <color indexed="81"/>
            <rFont val="Tahoma"/>
            <family val="2"/>
          </rPr>
          <t>Emiliana Kola: Comment in email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Shushku</author>
  </authors>
  <commentList>
    <comment ref="G178" authorId="0" shapeId="0" xr:uid="{00000000-0006-0000-0C00-000001000000}">
      <text>
        <r>
          <rPr>
            <b/>
            <sz val="9"/>
            <color indexed="81"/>
            <rFont val="Tahoma"/>
            <family val="2"/>
          </rPr>
          <t>Maria Shushku:</t>
        </r>
        <r>
          <rPr>
            <sz val="9"/>
            <color indexed="81"/>
            <rFont val="Tahoma"/>
            <family val="2"/>
          </rPr>
          <t xml:space="preserve">
Production reported together with Alb-energy and Energal</t>
        </r>
      </text>
    </comment>
  </commentList>
</comments>
</file>

<file path=xl/sharedStrings.xml><?xml version="1.0" encoding="utf-8"?>
<sst xmlns="http://schemas.openxmlformats.org/spreadsheetml/2006/main" count="11015" uniqueCount="1566">
  <si>
    <t>Completed on:</t>
  </si>
  <si>
    <t>YYYY-MM-DD</t>
  </si>
  <si>
    <t xml:space="preserve">Multi-stakeholder group approved on: </t>
  </si>
  <si>
    <t>Transparency template for EITI disclosures</t>
  </si>
  <si>
    <t>Version 1.1 as of 1 January 2021</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</si>
  <si>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</si>
  <si>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</si>
  <si>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</si>
  <si>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</si>
  <si>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</si>
  <si>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</si>
  <si>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</si>
  <si>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</si>
  <si>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</si>
  <si>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</si>
  <si>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</si>
  <si>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</si>
  <si>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</si>
  <si>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</si>
  <si>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</si>
  <si>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</si>
  <si>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</si>
  <si>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</si>
  <si>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</si>
  <si>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</si>
  <si>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t>If a requirement is not applicable</t>
    </r>
    <r>
      <rPr>
        <i/>
        <sz val="11"/>
        <color theme="1"/>
        <rFont val="Franklin Gothic Book"/>
        <family val="2"/>
      </rPr>
      <t xml:space="preserve">, the MSG must include the reference to the document (MSG minutes) where the non-applicablilty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</si>
  <si>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</si>
  <si>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</si>
  <si>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</si>
  <si>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</si>
  <si>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</si>
  <si>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</si>
  <si>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</si>
  <si>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</si>
  <si>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</si>
  <si>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</si>
  <si>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</si>
  <si>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</si>
  <si>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</si>
  <si>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</si>
  <si>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</si>
  <si>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</si>
  <si>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</si>
  <si>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</si>
  <si>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</si>
  <si>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</si>
  <si>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</si>
  <si>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Albania</t>
  </si>
  <si>
    <t>ISO Alpha-3 Code</t>
  </si>
  <si>
    <t>National currency name</t>
  </si>
  <si>
    <t>ALL</t>
  </si>
  <si>
    <t>National currency ISO-4217</t>
  </si>
  <si>
    <t>Fiscal year covered by this data file</t>
  </si>
  <si>
    <t>Start Date</t>
  </si>
  <si>
    <t>01.01.2018</t>
  </si>
  <si>
    <t>End Date</t>
  </si>
  <si>
    <t>31.12.2018</t>
  </si>
  <si>
    <t>Data source</t>
  </si>
  <si>
    <t>Has an EITI Report been prepared by an Independent Administrator?</t>
  </si>
  <si>
    <t>Yes</t>
  </si>
  <si>
    <t>What is the name of the company?</t>
  </si>
  <si>
    <t>Deloitte Albania</t>
  </si>
  <si>
    <t>Date that the EITI Report was made public</t>
  </si>
  <si>
    <t>URL, EITI Report</t>
  </si>
  <si>
    <t>Does the government systematically disclose EITI data at a single location?</t>
  </si>
  <si>
    <t>Publication date of the EITI data</t>
  </si>
  <si>
    <t>Website link (URL) to EITI data</t>
  </si>
  <si>
    <t>https://www.albeiti.org/site/</t>
  </si>
  <si>
    <t>Are there other files of relevance?</t>
  </si>
  <si>
    <t>Yes, all the files regarding the Validation.</t>
  </si>
  <si>
    <t>Date that other file was made public</t>
  </si>
  <si>
    <t>URL</t>
  </si>
  <si>
    <t>https://www.albeiti.org/site/en/validation-2021/</t>
  </si>
  <si>
    <r>
      <t>EITI Requirement 7.2</t>
    </r>
    <r>
      <rPr>
        <b/>
        <sz val="11"/>
        <rFont val="Franklin Gothic Book"/>
        <family val="2"/>
      </rPr>
      <t>: Data accessibility and open data</t>
    </r>
  </si>
  <si>
    <t>Does the government have an open data policy?</t>
  </si>
  <si>
    <t>&lt; EITI Reporting or online? &gt;</t>
  </si>
  <si>
    <t>Data coverage / scope</t>
  </si>
  <si>
    <t>Open data portal / files</t>
  </si>
  <si>
    <t>https://www.opendata-albeiti.org/</t>
  </si>
  <si>
    <t>Sector coverage</t>
  </si>
  <si>
    <t>Oil</t>
  </si>
  <si>
    <t xml:space="preserve">EITI Reporting on 2018 according to the EITI standard covered  : Entire Oil sector companies :  6 companies in Production + 4 in Exploration   </t>
  </si>
  <si>
    <t>Gas</t>
  </si>
  <si>
    <t>The associated Gas production has not generated material commercial benefits for Albpetrol or private oil companies.</t>
  </si>
  <si>
    <t>Mining (incl. Quarrying)</t>
  </si>
  <si>
    <t xml:space="preserve">132 mining Companies ; In December 2018, AKBN reported approximately 600 mining permits, of which 165 permits were reported as passive and non-functional. </t>
  </si>
  <si>
    <t>Other, non-upstream sectors</t>
  </si>
  <si>
    <t>Other Sector included : 17 Hydroelectric Companies</t>
  </si>
  <si>
    <t>If yes, please specify name (insert new rows if multiple)</t>
  </si>
  <si>
    <t>Number of reporting government entities (incl SOEs if recipient)</t>
  </si>
  <si>
    <t>11 Gov. ent. ( MIE; AKBN; SHGJSH; Consesions  Athority; Albpetrol; Albgaz;  MFE; Customs; Tax Authorities; QKB; Electric Regulatory Athority</t>
  </si>
  <si>
    <t>Number of reporting companies (incl SOEs if payer)</t>
  </si>
  <si>
    <t>142. ; According to EITI Report in 2018  Cash flows were reconciled at 99.45% of the total cash flows reported by Companies  and the Government</t>
  </si>
  <si>
    <r>
      <rPr>
        <b/>
        <sz val="12"/>
        <rFont val="Franklin Gothic Book"/>
        <family val="2"/>
      </rPr>
      <t>Reporting currency (</t>
    </r>
    <r>
      <rPr>
        <b/>
        <sz val="12"/>
        <color theme="10"/>
        <rFont val="Franklin Gothic Book"/>
        <family val="2"/>
      </rPr>
      <t>ISO-4217 currency codes</t>
    </r>
    <r>
      <rPr>
        <b/>
        <sz val="12"/>
        <rFont val="Franklin Gothic Book"/>
        <family val="2"/>
      </rPr>
      <t>)</t>
    </r>
  </si>
  <si>
    <t>USD and ALL</t>
  </si>
  <si>
    <t xml:space="preserve">Exchange rate used: 1 USD = </t>
  </si>
  <si>
    <t>Exchange rate source (URL,…)</t>
  </si>
  <si>
    <t>https://www.bankofalbania.org/</t>
  </si>
  <si>
    <r>
      <t>EITI Requirement 4.7</t>
    </r>
    <r>
      <rPr>
        <b/>
        <sz val="12"/>
        <rFont val="Franklin Gothic Book"/>
        <family val="2"/>
      </rPr>
      <t>: Disaggregation</t>
    </r>
  </si>
  <si>
    <t>… by Revenue stream</t>
  </si>
  <si>
    <t>… by Government agency</t>
  </si>
  <si>
    <t>… by Company</t>
  </si>
  <si>
    <t>… by Project</t>
  </si>
  <si>
    <t>Actually 79,35 % are reported by Project.   Albanian Fiscal Legislation consider as not obligatory the Project level reporting</t>
  </si>
  <si>
    <t>Contact details: data submission</t>
  </si>
  <si>
    <t>Name and contact information of the person submitting this file</t>
  </si>
  <si>
    <t>Name</t>
  </si>
  <si>
    <t>Emiliana Kola</t>
  </si>
  <si>
    <t>Organisation</t>
  </si>
  <si>
    <t>EITI Albania National Secretariat</t>
  </si>
  <si>
    <t>Email address</t>
  </si>
  <si>
    <t>emiliana.kola@albeiti.gov.al</t>
  </si>
  <si>
    <t xml:space="preserve"> 1. Comleting this Transparency data collection Template in the regard of Requrement 4, will facilitate the AlbEITI preparation for Validation as a requirement of the 2021 EITI Validation procedure.</t>
  </si>
  <si>
    <t>3. Taking in consideration the robust and vast volume of the data inculded in these Templates, I will appreciate  the intervention during this presentation session of the Indip. Administr. representative for economical and financial eventual interpretations, clarifications or explanations.</t>
  </si>
  <si>
    <r>
      <rPr>
        <b/>
        <sz val="11"/>
        <color theme="10"/>
        <rFont val="Franklin Gothic Book"/>
        <family val="2"/>
      </rPr>
      <t xml:space="preserve"> 2. The EITI requires comprehensive disclosure of Company payments and Government revenues from the Extractive industries.
EITI  REQUIREMENT 4 - Revenue collection.
Includes : 
4.1 Comprehensive disclosure of Taxes and Revenues.
4.2 Sale of the State’s share of production or other revenues collected in kind.
4.3 Infrastructure provisions and barter arrangements.
4.4 Transportation revenues.
4.5 Transactions related to State-owned enterprises.
4.6 Subnational payments.
4.7 Level of Disaggregation.
4.8 Data timeliness.
4.9 Data quality and assurance.
The target is that the information of Revenues data will be disclosed  through routine Government and Corporate reporting (websites, annual reports, etc.), with EITI Reports used to collate this information and address any concerns about gaps and data quality.</t>
    </r>
    <r>
      <rPr>
        <b/>
        <u/>
        <sz val="11"/>
        <color theme="10"/>
        <rFont val="Franklin Gothic Book"/>
        <family val="2"/>
      </rPr>
      <t xml:space="preserve">
</t>
    </r>
  </si>
  <si>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</si>
  <si>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</si>
  <si>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</si>
  <si>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 xml:space="preserve">Mostly met </t>
  </si>
  <si>
    <t xml:space="preserve">Some questions noted below on gaps and discrepancies between reporting on the status of government reforms.  MSG clarification could improve this section. </t>
  </si>
  <si>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</si>
  <si>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</si>
  <si>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</si>
  <si>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</si>
  <si>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</si>
  <si>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</si>
  <si>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</si>
  <si>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</si>
  <si>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</si>
  <si>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</si>
  <si>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</si>
  <si>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</si>
  <si>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 xml:space="preserve"> Systematically disclosed</t>
  </si>
  <si>
    <t xml:space="preserve">                     http://www.akbn.gov.al/kuadri-ligjor-mini;  https://www.infrastruktura.gov.al/planifikimi-minerar;  https://www.infrastruktura.gov.al/procedurat-konkurruese-per-zonat-minerare</t>
  </si>
  <si>
    <t>Overview of government agencies' roles?</t>
  </si>
  <si>
    <t xml:space="preserve"> EITI reporting / Systematically disclosed</t>
  </si>
  <si>
    <t>https://www.infrastruktura.gov.al; http://www.akbn.gov.al/pershkrim-i-pegjithshem-mini; http://www.akbn.gov.al/objektivat-min</t>
  </si>
  <si>
    <t>EITI Report page reference : 15-19</t>
  </si>
  <si>
    <t>Mineral and petroleum rights' regime?</t>
  </si>
  <si>
    <t xml:space="preserve"> EITI reporting / systematically disclosed</t>
  </si>
  <si>
    <t>https://www.infrastruktura.gov.al; http://infrastruktura.gov.al/planifikimiminerar/; http://www.akbn.gov.al/broshura-2019-burimet-minerare;   https://www.infrastruktura.gov.al/procedurat-konkurruese-per-zonat-minerare</t>
  </si>
  <si>
    <t>EITI Report page reference: 32-35 ( Petroleum rights Regime ); 78-83 ( Mineral rights Regime )</t>
  </si>
  <si>
    <t>Fiscal regime?</t>
  </si>
  <si>
    <t>https://www.infrastruktura.gov.al; www.tatime.gov.al</t>
  </si>
  <si>
    <t>EITI Report page reference : 14;  Taxation of Petroleum activities: 35; Mining 91-94</t>
  </si>
  <si>
    <t>Level of fiscal devolution?</t>
  </si>
  <si>
    <t xml:space="preserve"> EITI Reporting </t>
  </si>
  <si>
    <t>35; 91-94</t>
  </si>
  <si>
    <t xml:space="preserve">Report highlights on p.124 a lack of information on royalty collected by local government units (LGUs), which led to difficulty in the analysis of subnational transfers.  To compensate for missing data, the report refers to figures from tax and customs authorities (section 6.2). This gap is relevant to Req. 4.6, 4.9 and 5 </t>
  </si>
  <si>
    <t xml:space="preserve">Has the MSG undertaken any work to engage LGUs on disclosure of information on royalty collected?  </t>
  </si>
  <si>
    <t xml:space="preserve"> The Albanian government has set up an inter-departmental group chaired by the Deputy Minister of MEI which has analyzed the benefits of local units from the extractive industry and has come up with a series of recommendations, also OSCE and ALB EITI has signed a memorandum on organizing a series of seminars in units local and government representatives on the problems and benefits of the extractive industry, from which came a series of proposals to simplify procedures and increase the benefits of the extractive industry.
MSG has identified problems related to me in this case and in the work plan for 2021 there is a study that studies related to reporting by LGUs. The result of the study will do in part a methodology for reporting.</t>
  </si>
  <si>
    <t>Ongoing and planned reforms?</t>
  </si>
  <si>
    <t>Systematically disclosed</t>
  </si>
  <si>
    <t xml:space="preserve"> http://www.akbn.gov.al/objektivat-min;  https://www.infrastruktura.gov.al/planifikimi-minerar;  https://www.infrastruktura.gov.al/procedurat-konkurruese-per-zonat-minerare</t>
  </si>
  <si>
    <t>Oil and gas sector</t>
  </si>
  <si>
    <t xml:space="preserve"> https://www.infrastruktura.gov.al/vkm-3 ;                                https://www.infrastruktura.gov.al/hidrokarbur-2  ;                                http://www.akbn.gov.al/kuadri-ligjor-karbu</t>
  </si>
  <si>
    <t xml:space="preserve">Report states that the government has planned since 2015 to reassess reserves to align with EU standards, but studies have not yet been published.  </t>
  </si>
  <si>
    <t xml:space="preserve">The MSG might want to explain the reasons for the delay and any work undertaken to engage the government on the reassessment. </t>
  </si>
  <si>
    <t>The November 2019 earthquake and the pandemic have affected the finalization of both projects.
The MSG has discussed and planned to ask the Government to discuss the proposals of both studies and their implementation.</t>
  </si>
  <si>
    <t>https://www.infrastruktura.gov.al ; http://www.akbn.gov.al/objektivat-karbu</t>
  </si>
  <si>
    <t>https://www.infrastruktura.gov.al;  http://www.akbn.gov.al/situata-aktuale-e-licencimit; http://www.akbn.gov.al/rregjistri-i-lejeve-minerare-aktive</t>
  </si>
  <si>
    <t>Comment for mining sector on subnational revenues also applies to oil and gas sector.</t>
  </si>
  <si>
    <t>MSG has identified problems related to me in this case and in the work plan for 2021 there is a study that studies related to reporting by LGUs. The result of the study will do in part a methodology for reporting.</t>
  </si>
  <si>
    <t xml:space="preserve">https://www.infrastruktura.gov.al/hidrokarbur-2 </t>
  </si>
  <si>
    <t>Report states that energy market reform has been ongoing since 2016. Government missed 2018 target for measures to transition from a regulated market to take effect, but report does not explain reasons for the delay.</t>
  </si>
  <si>
    <t xml:space="preserve">Please confirm if information stated in the report is correct.  Meeting with the MSG indicated otherwise, that reforms are completed.  Which is correct? </t>
  </si>
  <si>
    <t>Energy reforms have been completed but their full implementation takes time.</t>
  </si>
  <si>
    <r>
      <t xml:space="preserve">Requirement 2.2: Contract and license allocations                       </t>
    </r>
    <r>
      <rPr>
        <b/>
        <sz val="10"/>
        <color rgb="FF7030A0"/>
        <rFont val="Franklin Gothic Book"/>
        <family val="2"/>
      </rPr>
      <t xml:space="preserve"> Kërkesa 2.2: Ndarja e kontratës dhe licencës</t>
    </r>
  </si>
  <si>
    <t>Objective of Requirement 2.2</t>
  </si>
  <si>
    <t>Progress towards the objective of the requirement, to provide a public overview of awards and transfers of oil, gas and mining licenses, the statutory procedures for license awards and transfers and whether tehse procedures are followed in practice. This can allow stakeholders to identify and address possible weaknesses in the license allocation process.</t>
  </si>
  <si>
    <t xml:space="preserve"> Mostly met</t>
  </si>
  <si>
    <t xml:space="preserve">Key gaps include technical and financial criteria (2.2.a.ii); unclear if list of licenses is comprehensive (2.2.a.iii), no evaluation of material deviations (2.2.a.iv), documentation of barriers, list of applicants, bid criteria (2.2.c), transfers. Please see detailed comments below, which should be addressed in Column P "MSG responses to International Secretariat questions."  Please provide working links in Column F where broken links are indicated in comments.   </t>
  </si>
  <si>
    <t xml:space="preserve">Corrective Action from 2019 Validation: "In accordance with Requirement 2.2, Albania is required to publicly disclose a comprehensive description of the process for transferring or awarding licenses in mining, oil and gas, including the specific technical and financial criteria assessed. Where licenses are awarded through a bidding process, the government is required to disclose the list of applicants (including non-winning applicants)."              </t>
  </si>
  <si>
    <t xml:space="preserve">Please use Box P3 to summarize efforts to address the Corrective Action, noting any progress or obstacles.      </t>
  </si>
  <si>
    <r>
      <t xml:space="preserve">   The laws on which the activity of the extractive industry is exercised in Albania are:                               Mining Law               </t>
    </r>
    <r>
      <rPr>
        <sz val="11"/>
        <color rgb="FF7030A0"/>
        <rFont val="Franklin Gothic Book"/>
        <family val="2"/>
      </rPr>
      <t xml:space="preserve">       </t>
    </r>
    <r>
      <rPr>
        <sz val="11"/>
        <color theme="1"/>
        <rFont val="Franklin Gothic Book"/>
        <family val="2"/>
      </rPr>
      <t xml:space="preserve">                    http://akbn.gov.al//wp-content/uploads/2010/07/images_pdf_legjislacion_minierat_Nr._10304_dt._15.07.2010.pdf.                                                                                      Hydrocarbon Law                           http://www.akbn.gov.al/wp-content/uploads/2013/11/ligji-7746-Per-Hidrokarburet-.pdf.                                                     VKM Nr. 942, datë 17.11.2010, “Për miratimin e procedurave dhe të dokumentacionit për marrjen e lejeve minerare në zonat e hapura”.   https://www.google.com/search?q=VKM+Nr.+942%2C+dat%C3%AB+17.11.2010%2C.                   VKM Nr. 320, datë 21.4.2011 “Për miratimin e procedurave e të kritereve të konkurrimit dhe të afateve të shqyrtimit të kërkesave për marrjen e lejeve minerare në zonat konkurruese”.       https://www.google.com/search?q=VKM+Nr.+320%2C+dat%C3%AB+21.4.2011.                   VKM Nr. 362, datë 29.04.2011 “Për miratimin e kritereve dhe rregullave të transferimit, mënyrës së aplikimit për shtyrjen e afateve dhe shndërrimit të lejeve minerare”.  https://www.google.com/search?q=VKM+Nr.+362%2C+dat%C3%AB+29.04.2011</t>
    </r>
  </si>
  <si>
    <t>Applicability of the Requirement</t>
  </si>
  <si>
    <t>Is Requirement 2.2 applicable in the period under review?</t>
  </si>
  <si>
    <t xml:space="preserve">Yes </t>
  </si>
  <si>
    <t>The government presents the plan of the 3 year person of the mining industry    &lt;https://www.infrastruktura.gov.al/minerar-2/vkm/&gt;</t>
  </si>
  <si>
    <t xml:space="preserve">The technical and financial criteria are found in the bids for bids which are published on the official website of the Ministry of Infrastructure and Energy.            &lt;https://www.infrastruktura.gov.al/procedurat-konkurruese-per-zonat-minerare/.&gt;. </t>
  </si>
  <si>
    <t>No. of license awards for the covered year</t>
  </si>
  <si>
    <t>In 2018, 16 new mining permits were issued.</t>
  </si>
  <si>
    <t xml:space="preserve">    The government presents the plan of the 3 year person of the mining industry &lt;https://www.infrastruktura.gov.al/minerar-2/vkm/&gt;                             .- The annual mining plan is presented on the official website of the ministry&lt;https://www.infrastruktura.gov.al/planifikimi-minerar/&gt;                                         The invitation for bids is also published on the official website of the Public Procurement Agency in the relevant bulletin.             &lt;http://www.app.gov.al/GetData/DownloadDoc?documentId=385408a5-0149-4c79-99c2-9a4e974e1714&gt;</t>
  </si>
  <si>
    <t xml:space="preserve">Please clarify the number of licenses awarded in the reporting year.  Please add relevant references and provide an opinion on the comprehensiveness of the list.                           </t>
  </si>
  <si>
    <r>
      <t xml:space="preserve"> The government presents the plan of the 3 year person of the mining industry &lt;https://www.infrastruktura.gov.al/minerar-2/vkm/&gt;                                                                  .- The annual mining plan is presented on the official website of the ministry &lt;https://www.infrastruktura.gov.al/planifikimi-minerar/&gt;  In the register of mining permits           The invitation for bids is also published on the official website of the Public Procurement Agency in the relevant bulletin.             &lt;http://www.app.gov.al/GetData/DownloadDoc?documentId=385408a5-0149-4c79-99c2-9a4e974e1714&gt;Practically in 2018, 16 new mining permits were issued.                                                               </t>
    </r>
    <r>
      <rPr>
        <sz val="11"/>
        <color theme="1"/>
        <rFont val="Franklin Gothic Book"/>
        <family val="2"/>
      </rPr>
      <t xml:space="preserve">//www.albeiti.org/site/regjistri-minerar/ .       http://www.akbn.gov.al/wp-content/uploads/2019/04/Regjistri-i-Lejeve-Minerare-Aktive-Tetor-20201.pdf.     </t>
    </r>
  </si>
  <si>
    <t xml:space="preserve">the award process(es)?     </t>
  </si>
  <si>
    <r>
      <rPr>
        <i/>
        <sz val="10"/>
        <color rgb="FFFF0000"/>
        <rFont val="Franklin Gothic Book"/>
        <family val="2"/>
      </rPr>
      <t>The Ministry of Infrastructure and Energy is a person in the annual plan for three years and the order of the Minister for the respective year publishes the invitation for bids for the tender procedure.</t>
    </r>
    <r>
      <rPr>
        <i/>
        <sz val="10"/>
        <color rgb="FF000000"/>
        <rFont val="Franklin Gothic Book"/>
        <family val="2"/>
      </rPr>
      <t xml:space="preserve">         </t>
    </r>
    <r>
      <rPr>
        <i/>
        <sz val="10"/>
        <color rgb="FFFF0000"/>
        <rFont val="Franklin Gothic Book"/>
        <family val="2"/>
      </rPr>
      <t xml:space="preserve">The procedure is open and any interested subject can participate.      </t>
    </r>
    <r>
      <rPr>
        <i/>
        <sz val="10"/>
        <color rgb="FF000000"/>
        <rFont val="Franklin Gothic Book"/>
        <family val="2"/>
      </rPr>
      <t xml:space="preserve">                      . EITI Reporting/ systematically disclosed</t>
    </r>
  </si>
  <si>
    <r>
      <rPr>
        <i/>
        <sz val="10"/>
        <color rgb="FFFF0000"/>
        <rFont val="Franklin Gothic Book"/>
        <family val="2"/>
      </rPr>
      <t xml:space="preserve">&lt;https://www.infrastruktura.gov.al/minerar-2/vkm/&gt; .                            &lt;https://www.infrastruktura.gov.al/planifikimi-minerar/&gt;.        &lt;https://www.infrastruktura.gov.al/procedurat-konkurruese-per-zonat-minerare/.&gt;. </t>
    </r>
    <r>
      <rPr>
        <i/>
        <sz val="10"/>
        <color rgb="FF000000"/>
        <rFont val="Franklin Gothic Book"/>
        <family val="2"/>
      </rPr>
      <t>http://www.qkr.gov.al/search/searchin-the-register-of-licenses-permits-and-authorizations/licensesissued-by-nbc; https://www.infrastruktura.gov.al/procedurat-konkurruese-per-zonat-minerare;  http://www.akbn.gov.al/treguesit-vjetor-sipas-vetedeklarimeve-ne-rev-zone-per-vitin-2020; https://www.infrastruktura.gov.al/lejet-minerare-ne-proces-revokimi;  https://www.infrastruktura.gov.al/planifikimi-minerar</t>
    </r>
  </si>
  <si>
    <t>Page 86</t>
  </si>
  <si>
    <r>
      <t xml:space="preserve">The laws on which the activity of the extractive industry is exercised in Albania are:                               Mining Law               </t>
    </r>
    <r>
      <rPr>
        <sz val="11"/>
        <color rgb="FF7030A0"/>
        <rFont val="Franklin Gothic Book"/>
        <family val="2"/>
      </rPr>
      <t xml:space="preserve">       </t>
    </r>
    <r>
      <rPr>
        <sz val="11"/>
        <color theme="1"/>
        <rFont val="Franklin Gothic Book"/>
        <family val="2"/>
      </rPr>
      <t xml:space="preserve">                    http://akbn.gov.al//wp-content/uploads/2010/07/images_pdf_legjislacion_minierat_Nr._10304_dt._15.07.2010.pdf.                                                                                                                                                  VKM Nr. 942, datë 17.11.2010, “Për miratimin e procedurave dhe të dokumentacionit për marrjen e lejeve minerare në zonat e hapura”.   https://www.google.com/search?q=VKM+Nr.+942%2C+dat%C3%AB+17.11.2010%2C.                   VKM Nr. 320, datë 21.4.2011 “Për miratimin e procedurave e të kritereve të konkurrimit dhe të afateve të shqyrtimit të kërkesave për marrjen e lejeve minerare në zonat konkurruese”.       https://www.google.com/search?q=VKM+Nr.+320%2C+dat%C3%AB+21.4.2011.                   VKM Nr. 362, datë 29.04.2011 “Për miratimin e kritereve dhe rregullave të transferimit, mënyrës së aplikimit për shtyrjen e afateve dhe shndërrimit të lejeve minerare”.  https://www.google.com/search?q=VKM+Nr.+362%2C+dat%C3%AB+29.04.2011</t>
    </r>
  </si>
  <si>
    <t>and the technical and financial criteria used?</t>
  </si>
  <si>
    <t>EITI reporting /  systematically disclosed</t>
  </si>
  <si>
    <t xml:space="preserve">
https://www.infrastruktura.gov.al/informacioni-mbi-menyren-e-pageses-se-garancise-financiare;   
http://infrastruktura.gov.al/procedurat-konkurruese-per-zonat-minerare;  http://www.akbn.gov.al/perdorimi-i-sistemit-elektronik-te-akbn-se-per-subjektet-minerare
</t>
  </si>
  <si>
    <t>Page 79;  81</t>
  </si>
  <si>
    <t xml:space="preserve">Link does not work, "page not found."  Page 81 of report indicates the DCM on competitive bidding does not elaborate in details of the criteria for evaluation of bids, but criteria and method for selection are described in summary reports of decisions.                                                   </t>
  </si>
  <si>
    <t xml:space="preserve">Please indicate if Albania publishes the detailed techincal and financial criteria used for license awards.  Provide link if systematically disclosed.  If the criteria are not publically available, please explain.                                                                       </t>
  </si>
  <si>
    <t xml:space="preserve">The technical and financial criteria for each mining permit are specific.                                            The technical and financial criteria are found in the bids for bids which are published on the official website of the Ministry of Infrastructure and Energy.            &lt;https://www.infrastruktura.gov.al/procedurat-konkurruese-per-zonat-minerare/.&gt;. </t>
  </si>
  <si>
    <t>the existence of any non-trivial deviations from statutory procedures in license awards in the period under review?</t>
  </si>
  <si>
    <t xml:space="preserve">EITI Reporting </t>
  </si>
  <si>
    <t>79; 81</t>
  </si>
  <si>
    <t xml:space="preserve">The report notes on p. 89 that it was "not able to conduct an assessment" of any non-trivial deviations from legal and regulatory framework governing mining license.  However, it states (p.85) "MIE officially argued that involvement of APP and PPC in overseeing the fair and non-discrimination basis for allocating the mining licenses should be sufficient to prevent any corrupted or discriminatory practices and address the participants’ concerns on a timely basis.” Report notes that Supreme State Auditor could be an option for assessing non-trivial deviations in license awards and transfers (p.208).                                                      </t>
  </si>
  <si>
    <t xml:space="preserve">Why was the IA and MSG not able to assess non-trivial deviations?  Please explain the MSG approach to this issue including how to evaluate material deviation from standard licensing procedure.  The report notes (page 87) this cannot be done, but what further steps has the MSG taken?  Has the MSG held discussions with the Supreme State Auditor as suggested in the report?                                                                            </t>
  </si>
  <si>
    <t xml:space="preserve">Issuance and transfer of Mining Permits is done in accordance with the Mining Law and a series of V.K.M., Specifically mentioned above. There are no deviations from the legal basis.                                                            </t>
  </si>
  <si>
    <t>No. of license transfers for the covered year</t>
  </si>
  <si>
    <t>&lt; number &gt;</t>
  </si>
  <si>
    <t>NBC: http://www.qkr.gov.al/search/searchin-the-register-of-licenses-permits-and-authorizations/licensesissued-by-nbc; http://www.akbn.gov.al/harta-dixhitale</t>
  </si>
  <si>
    <t>83-86</t>
  </si>
  <si>
    <t xml:space="preserve">Please clarify the number of licenses transferred in the reporting year.                                                     </t>
  </si>
  <si>
    <t xml:space="preserve"> </t>
  </si>
  <si>
    <t>Published records reflect license transfers: Name of the company that received the mining permit and in parentheses the company that transferred it .                                                                                      In 2018, 5 mining permits were transferred.                                                                                        The Register of Transferred Permits can be found on the AlbEITI website.&lt;https://www.albeiti.org/site/regjistri-minerar/&gt;                                                            The official website of the NBC reflects the Transfer Order. Mining permit.                                                                                                                                             &lt;https://qkb.gov.al/kerko/kerko-ne-regjistrin-kombetar-te-licencave-autorizimeve-dhe-lejeve/licensat-lejet-e-leshuara-nga-qkb/&gt;  (kerkim i avancuar ,Write J667032417H)</t>
  </si>
  <si>
    <t>the number and identity of licenses transferred in the period under review?</t>
  </si>
  <si>
    <t xml:space="preserve"> EITI Reporting / Systematically disclosed</t>
  </si>
  <si>
    <t>http://www.akbn.gov.al/treguesit-vjetor-sipas-vetedeklarimeve-ne-rev-zone-per-vitin-2020</t>
  </si>
  <si>
    <t>the transfer process(es)?</t>
  </si>
  <si>
    <t xml:space="preserve"> EITI reporting/ Systematically disclosed </t>
  </si>
  <si>
    <t xml:space="preserve"> http://www.akbn.gov.al/wpcontent/uploads/2019/04/Lejet-Minerare-Update-Janar20202.pdf;   https://www.infrastruktura.gov.al/lejet-minerare-ne-proces-revokimi </t>
  </si>
  <si>
    <t>http://www.akbn.gov.al/kuadri-ligjor-mini;  http://www.akbn.gov.al/perdorimi-i-sistemit-elektronik-te-akbn-se-per-subjektet-minerare</t>
  </si>
  <si>
    <t xml:space="preserve">While the linked page describes the legal procedure including references to legislation concerning licensing, it does not contain details of the technical and financial criteria used for making decisions on license awards and transfers. There is a brief description on page 79 of report.                                                        </t>
  </si>
  <si>
    <t xml:space="preserve">Please indicate if Albania publishes the detailed techincal and financial criteria used for license transfers.  Provide link if systematically disclosed.  If the criteria are not publically available, please explain.                                             </t>
  </si>
  <si>
    <r>
      <t xml:space="preserve">The technical and financial criteria for the transfer of mining permits are the same as those for the issuance of the respective mining permit.                                                                       The transfer of licenses is done with the approval of the Ministry of the line based on  VKM Nr. 362, datë 29.04.2011 “Për miratimin e kritereve dhe rregullave të transferimit, mënyrës së aplikimit për shtyrjen e afateve dhe shndërrimit të lejeve minerare”.        </t>
    </r>
    <r>
      <rPr>
        <sz val="11"/>
        <color rgb="FF7030A0"/>
        <rFont val="Franklin Gothic Book"/>
        <family val="2"/>
      </rPr>
      <t xml:space="preserve"> </t>
    </r>
    <r>
      <rPr>
        <sz val="11"/>
        <color theme="1"/>
        <rFont val="Franklin Gothic Book"/>
        <family val="2"/>
      </rPr>
      <t xml:space="preserve"> https://www.google.com/search?q=VKM+Nr.+362%2C+dat%C3%AB+29.04.2011. </t>
    </r>
  </si>
  <si>
    <t>the existence of any non-trivial deviations from statutory procedures in license transfers in the period under review?</t>
  </si>
  <si>
    <t>&lt; EITI reporting or systematically disclosed? &gt;</t>
  </si>
  <si>
    <t>EITI Report page reference</t>
  </si>
  <si>
    <t xml:space="preserve">Please explain the MSG's approach to identifying/evaluating any material deviations from the applicable legal and regulatory framework governing license transfers and awards. If no licenses were transferred in the reporting year, please clarify it.                             </t>
  </si>
  <si>
    <t>The line ministry does not approve any licensing or transfer, which is not in accordance with the law                                                                         During 2018, 5 Mining Permits were transferred.                                                                           The official website of the NBC reflects the Transfer Order. Mining permit.                                                                                                                                             &lt;https://qkb.gov.al/kerko/kerko-ne-regjistrin-kombetar-te-licencave-autorizimeve-dhe-lejeve/licensat-lejet-e-leshuara-nga-qkb/&gt;  (kerkim i avancuar ,Write J667032417H)</t>
  </si>
  <si>
    <t>bidding rounds/process(es)?</t>
  </si>
  <si>
    <t xml:space="preserve"> systematically disclosed;  </t>
  </si>
  <si>
    <t>http://www.akbn.gov.al/perdorimi-i-sistemit-elektronik-te-akbn-se-per-subjektet-minerare</t>
  </si>
  <si>
    <t xml:space="preserve">Please clarify if the list of all applicants is available and includes non-winning companies.  </t>
  </si>
  <si>
    <t xml:space="preserve">   The winner of the mining permit is given on the official website of the PPA. Other applicants are notified in (writing. &lt;http://www.app.gov.al/GetData/DownloadDoc?documentId=1860eb21-9cbb-4bcf-b9d5-538cb2d7c3ac &gt;. (Pg. 374 - 393, there was practically 1 bidder.)</t>
  </si>
  <si>
    <t>MSG comments on efficiency:</t>
  </si>
  <si>
    <t>6 companies
engaged in crude oil Extraction and 4 companies engaged in Exploration
activities</t>
  </si>
  <si>
    <t xml:space="preserve">Please clarify the number of licenses awarded in the reporting year.  Please add relevant references and provide an opinion on the comprehensiveness of the list.                      </t>
  </si>
  <si>
    <t xml:space="preserve">The Hydrocarbon register provides data and links to the Hydrocarbon Agreement which is made with V.K.M. In the                                               Hydrocarbon sector for 2018 there is no new Agreement. &lt;https://www.albeiti.org/site/regjistri-i-kompanive-koncensionare/&gt;.        </t>
  </si>
  <si>
    <t>the award process(es)?</t>
  </si>
  <si>
    <t xml:space="preserve">EITI Reporting/ Systematically disclosed  </t>
  </si>
  <si>
    <t>http://www.akbn.gov.al/rregullore-per-procedurat-e-miratimit-te-marreveshjeve;  http://www.akbn.gov.al/informacion-per-gjendjen-aktuale-te-marreveshjeve-hidrokarbure;   http://www.akbn.gov.al/prodhimi-i-naftes;  http://www.akbn.gov.al/njoftim-per-aplikim-per-bllokun-b-dhe-blloku-e-ne-toke-application-announcement-for-the-block-b-and-block-e-onshore</t>
  </si>
  <si>
    <t>29 -30</t>
  </si>
  <si>
    <t xml:space="preserve"> EITI reporting /  systematically disclosed</t>
  </si>
  <si>
    <t xml:space="preserve">website: http://www.energjia.gov.al/al/publikime/blloqet-e-lira-tekerkimit;  http://www.akbn.gov.al/rregullore-per-procedurat-e-miratimit-te-marreveshjeve
</t>
  </si>
  <si>
    <t>33 -34</t>
  </si>
  <si>
    <t xml:space="preserve">Link provided does not work.  Error message, "NOTIFICATION.  Apologizing to you. We inform you that your browser has sent a request which contains malicious code."   The referenced page 39 of report does not provide the technical and financial criteria. Page 36 gives an overview of procedure and mentions that financial resources and technical competence are assessed but does not give further details on the weighting criteria. It comments that “the assessment remains at the discretion of the involved bodies.”                                                                     </t>
  </si>
  <si>
    <r>
      <t xml:space="preserve">Please clarify the specific technical and financial criteria assessed for license awards.                  </t>
    </r>
    <r>
      <rPr>
        <sz val="11"/>
        <color rgb="FF7030A0"/>
        <rFont val="Franklin Gothic Book"/>
        <family val="2"/>
      </rPr>
      <t>J</t>
    </r>
  </si>
  <si>
    <r>
      <t xml:space="preserve">  Licensing is based on L I G J     </t>
    </r>
    <r>
      <rPr>
        <sz val="11"/>
        <color theme="1"/>
        <rFont val="Franklin Gothic Book"/>
        <family val="2"/>
      </rPr>
      <t xml:space="preserve">
Nr.7746, datë 28.7.1993
PËR HIDROKARBURET
(KËRKIMI DHE PRODHIMI)*                                    http://www.akbn.gov.al/wp-content/uploads/2013/11/ligji-7746-Per-Hidrokarburet-.pdf .                                                                                        Regulation-for-approval-of-MH-and-LM-and-respective-deadlines1.pdf      http://www.akbn.gov.al/wp-content/uploads/2013/11/Rregullore-per-miratimin-e-MH-dhe-LM-dhe-afatet-perkatese1.pdf                                                                                 For each block AKBN publishes technical and financial criteria, currently B&amp;E blocks are published.                                         http://www.akbn.gov.al/wp-content/uploads/2021/03/Invitation-to-Bid-Block-B-E4.pdf.                                                     The issuance of Hydrocarbon Licenses under is also subject to:                                                               Ligji nr. 10081 datë 23.02.2009 “Për Licencat, Autorizimet dhe Lejet në Republikën e Shqipërisë”.</t>
    </r>
  </si>
  <si>
    <t xml:space="preserve"> EITI reporting </t>
  </si>
  <si>
    <t xml:space="preserve">Please explain the MSG's approach to identifying/evaluating any material deviations from the applicable legal and regulatory framework governing license awards.              </t>
  </si>
  <si>
    <t>For each block AKBN and Albpetrol prepare technical and financial criteria, currently B&amp;E blocks are published.                                           http://www.akbn.gov.al/wp-content/uploads/2021/03/Invitation-to-Bid-Block-B-E4.pdf.                                                           An invitation for expressions of interest is published on the Albpetrol website. Interested companies buy for a certain fee the complete set of tender documents.                                                 &lt;https://albpetrol.al/ftese-per-shprehje/interesi&gt;</t>
  </si>
  <si>
    <t>EITI Reporting / Systematically disclosed</t>
  </si>
  <si>
    <t xml:space="preserve">website: http://www.energjia.gov.al/al/publikime/blloqet-e-lira-tekerkimit;  http://www.akbn.gov.al/informacion-per-gjendjen-aktuale-te-marreveshjeve-hidrokarburewebsite ; 
http://www.AlbEiti.org/licensat-hidrokarbure/) 
</t>
  </si>
  <si>
    <t xml:space="preserve">Please clarify the number of licenses transferred in the reporting year.                                                    </t>
  </si>
  <si>
    <t>For 2018 there is no transferred license.</t>
  </si>
  <si>
    <t>http://www.akbn.gov.al/informacion-per-gjendjen-aktuale-te-marreveshjeve-hidrokarbure;                           MIE reported that petroleum agreements are available on the Official Gazette
website: https://qbz.gov.al/</t>
  </si>
  <si>
    <t xml:space="preserve">
http://www.AlbEiti.org/licensat-hidrokarbure/) </t>
  </si>
  <si>
    <t>EITI Report/ Systematically disclosed</t>
  </si>
  <si>
    <t xml:space="preserve">
 https://www.infrastruktura.gov.al/kompanite-2/
 http://www.akbn.gov.al/informacion-per-gjendjen-aktuale-temarreveshjeve-hidrokarbure/
 https://albpetrol.al/marreveshjet-hidrokarbure-2/kompanite/</t>
  </si>
  <si>
    <t xml:space="preserve">Link provided does not work.  Error message, "NOTIFICATION.  Apologizing to you. We inform you that your browser has sent a request which contains malicious code."   The referenced page 39 of report does not provide the technical and financial criteria. Page 36 gives an overview of procedure and mentions that financial resources and technical competence are assessed but does not give further details on the weighting criteria. It comments that “the assessment remains at the discretion of the involved bodies.”                                                                  </t>
  </si>
  <si>
    <t xml:space="preserve">Please explain if Albanian petroleum law and related bylaws provide specify criteria for license transfers.  Please provide corrected link to where technical and financial criteria for license transfers can be found. If this information is not available or not published, please indicate this. </t>
  </si>
  <si>
    <t xml:space="preserve">  The criteria for the transfer of licenses are provided in a separate annex to the Hydrocarbon Agreement (Based on the Hydrocarbon Law)             </t>
  </si>
  <si>
    <t xml:space="preserve">Please explain the MSG's approach to identifying/evaluating any material deviations from the applicable legal and regulatory framework governing license transfers. If no licenses were transferred in the reporting year, please clarify it.                                                   </t>
  </si>
  <si>
    <t>http://www.akbn.gov.al/informacion-per-gjendjen-aktuale-te-marreveshjeve-hidrokarbure</t>
  </si>
  <si>
    <t xml:space="preserve">The concession agreement with the winning company is announced with V.K.M. All participating companies are notified.mi informacion </t>
  </si>
  <si>
    <t>Requirement 2.3: License registers</t>
  </si>
  <si>
    <t>Objective of Requirement 2.3</t>
  </si>
  <si>
    <t>Progress towards the objective of the requirement, to ensure the public accessibility of comprehensive information on property rights related to extractive deposits and projects.</t>
  </si>
  <si>
    <t xml:space="preserve">Specific gaps are noted below. The Report confirms these gaps in the relevant websites: AKBN and Albpetrol provide listing of the PSAs under their administration and the license holders in their official websites. However, these listings do not disclose the date of applications, date of contract award, coordinates of the contract area and may contain outdated information (page 39).           </t>
  </si>
  <si>
    <t xml:space="preserve">Please identify any work the MSG has done since publication of the report to address specific gaps under Requirement 2.3.           </t>
  </si>
  <si>
    <t xml:space="preserve">The register of mining permits is accessible to all and can be found on the official websites of some institutions.                                                           </t>
  </si>
  <si>
    <t>License register for the mining sector</t>
  </si>
  <si>
    <t>EITI Reporting / systematically disclosed</t>
  </si>
  <si>
    <t>https://miningcadastre.albeiti.org/  ;   https://www.infrastruktura.gov.al/lejet-minerare-ekzistuese;  http://www.akbn.gov.al/rregjistri-i-lejeve-minerare-aktive;       http://www.qkr.gov.al/search/searchin-the-register-of-licenses-permits-and-authorizations/licensesissued-by-nbc</t>
  </si>
  <si>
    <t xml:space="preserve">Page 87-89 of report lists licenses granted in 2017 and 2018, but lacks information on duration, type of commodity and coordinates as required by #2.3. See related comment for #2.2.  </t>
  </si>
  <si>
    <r>
      <t xml:space="preserve">Please clarify details and provide an opinion on the comprehensiveness of the list.    </t>
    </r>
    <r>
      <rPr>
        <sz val="11"/>
        <color rgb="FF7030A0"/>
        <rFont val="Franklin Gothic Book"/>
        <family val="2"/>
      </rPr>
      <t xml:space="preserve"> </t>
    </r>
  </si>
  <si>
    <t xml:space="preserve">     The register of mining permits and hydrocarbon companies is published by Albeit and is updated twice a year.                                  On the Alb EITI website you can find the completed register with the mining permits issued in the period January - June 2021.                  https://www.albeiti.org/site/regjistri-minerar/                         https://www.albeiti.org/site/regjistri-i-kompanive-koncensionare/, http://www.albeiti.org/wp-content/uploads/2016/02/REGJISTRI-I-KONCESIONEVE.pdf.                                              AKBN publishes on its website the Register of Mining Permits.                                       http://www.akbn.gov.al/wp-content/uploads/2019/04/Regjistri-i-Lejeve-Minerare-Aktive-Tetor-20201.pdf.                        The National Business Center is the state authority in charge of maintaining this register. https://qkb.gov.al/search/search-in-the-register-of-licenses-permits-and-authorizations/licenses-issued-by-nbc. Where with a data for the subject gets information collects mining permits with all the data. In 2020 Albeiti created the Mining Cadastre .                                               https://miningcadastre.albeiti.org/                                                           </t>
  </si>
  <si>
    <t xml:space="preserve">License-holder name: </t>
  </si>
  <si>
    <t>https://miningcadastre.albeiti.org/;  http://www.akbn.gov.al/rregjistri-i-lejeve-minerare-aktive;  http://www.akbn.gov.al/harta-dixhitale</t>
  </si>
  <si>
    <t xml:space="preserve">License coordinates: </t>
  </si>
  <si>
    <t>https://miningcadastre.albeiti.org;  http://www.akbn.gov.al/harta-dixhitale</t>
  </si>
  <si>
    <t xml:space="preserve">Coordinates are missing in the report (#2.3.b.ii)  </t>
  </si>
  <si>
    <r>
      <t xml:space="preserve">Please confirm if coordinates are disclosed.   </t>
    </r>
    <r>
      <rPr>
        <sz val="11"/>
        <color rgb="FF7030A0"/>
        <rFont val="Franklin Gothic Book"/>
        <family val="2"/>
      </rPr>
      <t xml:space="preserve">Ju </t>
    </r>
  </si>
  <si>
    <t xml:space="preserve">The register of mining permits and hydrocarbon companies is published by Albeit and is updated twice a year. https://www.albeiti.org/site/regjistri-minerar/ https://www.albeiti.org/site/regjistri-i-kompanive-koncensionare/,                                 </t>
  </si>
  <si>
    <t xml:space="preserve">License dates of application, award and expiry: </t>
  </si>
  <si>
    <r>
      <t xml:space="preserve">Page 87 of report lists mining permits issued for 2017-2018, but unclear if the date refers to application or award.  </t>
    </r>
    <r>
      <rPr>
        <sz val="11"/>
        <color rgb="FF7030A0"/>
        <rFont val="Franklin Gothic Book"/>
        <family val="2"/>
      </rPr>
      <t xml:space="preserve"> </t>
    </r>
  </si>
  <si>
    <t xml:space="preserve">Please clarify details.  </t>
  </si>
  <si>
    <t xml:space="preserve">The report reflects a part of the table. You can find the date of application and issuance of the license :, https://www.albeiti.org/site/regjistri-minerar/ https://www.albeiti.org/site/regjistri-i-kompanive-koncensionare/,                                   </t>
  </si>
  <si>
    <t>Commodity(ies) covered by licenses:</t>
  </si>
  <si>
    <t>N/A</t>
  </si>
  <si>
    <t>Coverage of all active licenses?</t>
  </si>
  <si>
    <t>https://miningcadastre.albeiti.org;  http://www.akbn.gov.al/harta-dixhitale;  https://www.infrastruktura.gov.al/lejet-minerare-ekzistuese</t>
  </si>
  <si>
    <t>Coverage of all licenses held by material companies?</t>
  </si>
  <si>
    <t>https://miningcadastre.albeiti.org;    http://www.akbn.gov.al/harta-dixhitale/</t>
  </si>
  <si>
    <t>License register for petroleum sector</t>
  </si>
  <si>
    <t xml:space="preserve">http://www.akbn.gov.al/informacion-per-gjendjen-aktuale-te-marreveshjeve-hidrokarbure;  http://www.akbn.gov.al/situata-aktuale-e-licencimit
http://www.AlbEiti.org/licensat-hidrokarbure/) </t>
  </si>
  <si>
    <t xml:space="preserve">Table 5 on p. 26 lists 9 companies including names of license holder, duration/term of contract, commodity, name of oil field. There is a column for date, but not clear if this is date of award or date of application. Also unclear whether this a comprehensive list of all companies within the agreed scope of EITI implementation (2.3.b).  Table 5 does not include exploration licenses.    </t>
  </si>
  <si>
    <r>
      <t xml:space="preserve">Please clarify date of license award and application date for Table 5 (page 26).  Please provide information on exploration licenses.   </t>
    </r>
    <r>
      <rPr>
        <sz val="11"/>
        <color rgb="FF7030A0"/>
        <rFont val="Franklin Gothic Book"/>
        <family val="2"/>
      </rPr>
      <t xml:space="preserve"> </t>
    </r>
  </si>
  <si>
    <t xml:space="preserve">The table gives the date of the contract, after this date when the company pays the obligations according to the law then the company starts working.                                                                </t>
  </si>
  <si>
    <t>EITI Reporting/ Systematically disclosed</t>
  </si>
  <si>
    <t xml:space="preserve">http://www.akbn.gov.al/situata-aktuale-e-licencimit
http://www.AlbEiti.org/licensat-hidrokarbure/) </t>
  </si>
  <si>
    <r>
      <t xml:space="preserve">Please confirm if coordinates are disclosed.                </t>
    </r>
    <r>
      <rPr>
        <sz val="11"/>
        <color rgb="FF7030A0"/>
        <rFont val="Franklin Gothic Book"/>
        <family val="2"/>
      </rPr>
      <t xml:space="preserve"> </t>
    </r>
  </si>
  <si>
    <t xml:space="preserve">     Table 5 gives companies in the field of search intelligence. You can find the full register at: https://www.albeiti.org/site/regjistri-i-kompanive-koncensionare/,                                                  </t>
  </si>
  <si>
    <t xml:space="preserve">http://www.akbn.gov.al/informacion-per-gjendjen-aktuale-te-marreveshjeve-hidrokarbure;    http://www.akbn.gov.al/situata-aktuale-e-licencimit
http://www.AlbEiti.org/licensat-hidrokarbure/) </t>
  </si>
  <si>
    <r>
      <t xml:space="preserve">Please clarify if both date of application and date of award are available.                                       </t>
    </r>
    <r>
      <rPr>
        <sz val="11"/>
        <color rgb="FF7030A0"/>
        <rFont val="Franklin Gothic Book"/>
        <family val="2"/>
      </rPr>
      <t xml:space="preserve"> </t>
    </r>
  </si>
  <si>
    <r>
      <rPr>
        <sz val="11"/>
        <rFont val="Franklin Gothic Book"/>
        <family val="2"/>
      </rPr>
      <t xml:space="preserve">Each A.K.B.N application makes it public on its website in real time: </t>
    </r>
    <r>
      <rPr>
        <sz val="11"/>
        <color rgb="FF7030A0"/>
        <rFont val="Franklin Gothic Book"/>
        <family val="2"/>
      </rPr>
      <t xml:space="preserve">       </t>
    </r>
    <r>
      <rPr>
        <sz val="11"/>
        <color theme="1"/>
        <rFont val="Franklin Gothic Book"/>
        <family val="2"/>
      </rPr>
      <t xml:space="preserve">                         http://www.akbn.gov.al/njoftim-per-aplikim-per-bllokun-b-dhe-blloku-e-ne-toke-application-announcement-for-the-block-b-and-block-e-onshore/</t>
    </r>
  </si>
  <si>
    <t>http://www.akbn.gov.al/situata-aktuale-e-licencimit</t>
  </si>
  <si>
    <t>44 - 48</t>
  </si>
  <si>
    <t xml:space="preserve">http://www.akbn.gov.al/informacion-per-gjendjen-aktuale-te-marreveshjeve-hidrokarbure;   http://www.akbn.gov.al/situata-aktuale-e-licencimit
http://www.AlbEiti.org/licensat-hidrokarbure/) </t>
  </si>
  <si>
    <r>
      <t xml:space="preserve">Unclear whether information in Table 5 is a comprehensive list of all companies within the agreed scope of EITI implementation (#2.3.b)           </t>
    </r>
    <r>
      <rPr>
        <sz val="11"/>
        <color rgb="FF7030A0"/>
        <rFont val="Franklin Gothic Book"/>
        <family val="2"/>
      </rPr>
      <t xml:space="preserve"> </t>
    </r>
  </si>
  <si>
    <r>
      <t xml:space="preserve">Please provide an opinion on comprehensiveness.   </t>
    </r>
    <r>
      <rPr>
        <sz val="11"/>
        <color rgb="FF7030A0"/>
        <rFont val="Franklin Gothic Book"/>
        <family val="2"/>
      </rPr>
      <t xml:space="preserve"> </t>
    </r>
  </si>
  <si>
    <t>Table 5 gives companies in the field of exploration research. The full register can be found at: https://www.albeiti.org/site/regjistri-i-kompanive-koncensionare/,</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</si>
  <si>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</si>
  <si>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</si>
  <si>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</si>
  <si>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Not applicable /Not met / Partly met / Mostly met / Fully met / Exceeded</t>
  </si>
  <si>
    <t xml:space="preserve">Although the report provides a clear description of the government's policy on contract disclosure, there appear to be some gaps in the practice.  More clarification is needed on whether license registers include contracts, and opinion of the MSG on the comprehensiveness of disclosures. </t>
  </si>
  <si>
    <t xml:space="preserve">Please identify any work the MSG has done to address gaps in contract disclosure practice. </t>
  </si>
  <si>
    <t>Government policy on contract disclosure</t>
  </si>
  <si>
    <t>According to specific agreements</t>
  </si>
  <si>
    <t>https://qbz.gov.al/; https://qkb.gov.al/</t>
  </si>
  <si>
    <t>EITI Report page reference: • Oil &amp; gas: 3.2.4; • Mining: 4.4.6</t>
  </si>
  <si>
    <t>Petroleum agreements are available on official websites, although the legal framework does not include any regulation for license or contract disclosure in the form of a register.  Legislation does not prohibit confidentiality clauses in contracts.  Article 44 of the Mining Law provides for the establishment of a mining register, but the law does not specifically regulate disclosure obligations; the ministry has not announced any planned regulatory changes.</t>
  </si>
  <si>
    <t>For contracts executed after 1 January 2021: Are contracts texts  including annexes and amendments  fully disclosed?</t>
  </si>
  <si>
    <t>https://qbz.gov.al/; http://www.resourcecontracts.org/countries/al; https://qkb.gov.al/kerko/kerko-ne-regjistrin-tregtar/kerko-per-subjekt/; http://www.akbn.gov.al/situata-aktuale-e-licencimit/</t>
  </si>
  <si>
    <t>EITI Report page reference 38, 39</t>
  </si>
  <si>
    <t>For licenses executed after 1 January 2021 Are license texts including annexes and amendments  fully disclosed?</t>
  </si>
  <si>
    <t>https://qkb.gov.al/kerko/kerko-ne-regjistrin-tregtar/kerko-per-subjekt/</t>
  </si>
  <si>
    <t>Contract register for mining sector</t>
  </si>
  <si>
    <t>EITI reporting/ systematically disclosed?</t>
  </si>
  <si>
    <t>https://www.albeiti.org/site/en/regjistri-minerar-eng/; https://miningcadastre.albeiti.org/; http://www.akbn.gov.al/wp-content/uploads/2019/04/Regjistri-i-Lejeve-Minerare-Aktive-Tetor-20201.pdf</t>
  </si>
  <si>
    <t xml:space="preserve">It appears that mining concession contracts are not officially disclosed for public access. </t>
  </si>
  <si>
    <t xml:space="preserve">Please confirm if Albania publishes all active contracts connected with mining sector permits. The report seems to suggest that only the main terms are disclosed. </t>
  </si>
  <si>
    <t>Active Contracts connected with Mining sector permits are disclosed in NBC ( QKB ) official web</t>
  </si>
  <si>
    <t>Contract register for petroleum sector</t>
  </si>
  <si>
    <t>EITI reporting/ systematically disclosed</t>
  </si>
  <si>
    <t>https://www.albeiti.org/site/en/concessionaires-register/</t>
  </si>
  <si>
    <t xml:space="preserve">Petroleum agreements and a list of contracts are regularly published on websites of the Official Gazette, the ministry, AKBN and Albpetrol.  Confidentiality clauses in petroleum contracts extend to public disclosure where several entries available online include only the act of approval and no attached contract text.  </t>
  </si>
  <si>
    <t>Has the MSG assessed the comprehensiveness of disclosures via Gazettes?</t>
  </si>
  <si>
    <t xml:space="preserve"> According to article 23 of Petroleum agreements, what should be published on official websites is only the Decision from Council of Ministers for the petroleum agreement. The entire content of the agreement is part of confidentiality among parties. MSG has assessed the comprehensiveness of disclosures via Official Gazzete</t>
  </si>
  <si>
    <t>Contract register for other sector(s) - add rows if several</t>
  </si>
  <si>
    <t>https://www.albeiti.org/site/en/regjistri-i-koncensioneve-hidroenergjitike-eng/</t>
  </si>
  <si>
    <t xml:space="preserve">Is there a publicly accessible list of all active exploitation and exploration contracts? </t>
  </si>
  <si>
    <t>https://www.albeiti.org/site/regjistri-minerar/; https://www.albeiti.org/site/en/concessionaires-register/; http://www.akbn.gov.al/situata-aktuale-e-licencimit/; http://www.akbn.gov.al/rregjistri-i-lejeve-minerare-aktive/</t>
  </si>
  <si>
    <t xml:space="preserve">Link is to the Albeiti Mining Registry.  This does not appear to include a list of all active contracts. </t>
  </si>
  <si>
    <t xml:space="preserve">Please confirm if Albania publishes all active contracts, or if this information is not available to the public. </t>
  </si>
  <si>
    <t>All Mining active contracts are published in AKBN , Alb EITI official websites.</t>
  </si>
  <si>
    <t xml:space="preserve">Are there contracts/licenses executed before 1 January 2021, that are publicly disclosed? </t>
  </si>
  <si>
    <t>https://qbz.gov.al/; http://www.resourcecontracts.org/countries/al; https://qkb.gov.al/kerko/kerko-ne-regjistrin-tregtar/kerko-per-subjekt/</t>
  </si>
  <si>
    <t>You might wish to note starting from which year contracts have been disclosed.</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</si>
  <si>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</si>
  <si>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</si>
  <si>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</si>
  <si>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Government policy on beneficial ownership</t>
  </si>
  <si>
    <t xml:space="preserve"> EITI reporting/ systematically disclosed</t>
  </si>
  <si>
    <t>https://qkb.gov.al/media/33965/ligj-per-regjistrin-e-pronareve-perfitues.pdf; https://qkb.gov.al/media/35545/npscn-1.pdf ; https://qkb.gov.al/media/38113/vendim-2020-12-24-1090.pdf; https://qkb.gov.al/media/38122/akti-normativ-nr-12-date-25032021-per-rpp-botuar-ne-fz-nr-49-date-29032021.pdf; https://qkb.gov.al/media/38127/vendim-2021-05-12-273-1.pdf</t>
  </si>
  <si>
    <t>EITI Report page 164-167, 297 - 299</t>
  </si>
  <si>
    <t xml:space="preserve">Law no. 112/2020, “On the Register of Beneficial Owners” entered into force in August 2020, requires all companies registered in Albania to participate in BO disclosure.  This information will be available in a register administered by the National Business Center. </t>
  </si>
  <si>
    <t>Definition of the term beneficial owner</t>
  </si>
  <si>
    <t>EITI Report page 158-159 / Article 3, Law 112/2020</t>
  </si>
  <si>
    <t xml:space="preserve">The MSG has defined BO as “those persons who individually own or control more than 25% of a company’s shares or of voting rights and/or if he or she is politically exposed, regardless of their participation in the company, the applicable threshold shall be lowered to 10%.”  The definition is disclosed in the EITI report, specifies reporting obligations for PEPs, and is closely aligned with the legal definition.  Direct and indirect ownership definitions include ownership thresholds.  However, political exposure of beneficial owners and its effect on thresholds is neither addressed in the EITI report nor in the law.  </t>
  </si>
  <si>
    <t xml:space="preserve">Please describe the MSG approach to politically exposed persons (PEPs) and beneficial ownership. </t>
  </si>
  <si>
    <r>
      <t xml:space="preserve">Albaina has already approved the Law on BO . Data to be exposed in BO Register in NBC web : https://qkb.gov.al/kerko/kerko-ne-regjistrin-e-pronareve-perfitues-rpp/k%C3%ABrko-p%C3%ABr-subjekt-raportues/.                                                                                                           Regarding Politically exposed persons ( PEP ) these are subjects of the Law No.9049, dated 10.4.2003 On Declaration and control of Assets, financial liabilities of elected and some Public employees.
</t>
    </r>
    <r>
      <rPr>
        <i/>
        <sz val="11"/>
        <color theme="1"/>
        <rFont val="Franklin Gothic Book"/>
        <family val="2"/>
      </rPr>
      <t>(Amended by Laws No. 9367, dated 7.4.2005, no.9475, dated 9.2.2006, no. 9529, dated 11.5.2006, no. 9530, dated 11.5.2006, no.9584. Dated 17.7.2006, no. 85/2012, dated 18.9.2012, No. 45/2014, dated 24.4.2014, No. 42/2017, dated 6.4.2017, no. 105/2018, dated 13.12.2018).                     State Authority to control PEP private interests declarations and transparency is the High Inspectorate of Declaration and Control of Assets and Conflict of Interest ( ILKPDI ), dealed  all processes of administrative investigation of the private interests of officials / PEP and for the identification and prevention of conflicts of interest.   https://www.ildkpki.al/legjislacioni/</t>
    </r>
  </si>
  <si>
    <t>Laws, regulations or policies on beneficial ownership</t>
  </si>
  <si>
    <t xml:space="preserve">Decision no. 1088, “For determining the manner and procedures of registration and publication of data for beneficial owners, as well as notification by the competent state authorities and by the obligated subjects,” entered into force on 30 December 2020.  The regulation established a deadline for registration that was extended to 30 June 2021.  According to the EITI report, the law requires the disclosure of the beneficial owners of all companies registered in Albania, and includes all fields listed in the EITI standard as mandatory disclosures.  As noted above, the law does not directly refer to the treatment of PEPs.  </t>
  </si>
  <si>
    <t>Is beneficial ownership data requested?</t>
  </si>
  <si>
    <t>EITI Reporting/ systematically disclosed</t>
  </si>
  <si>
    <t>https://qkb.gov.al/informacion-mbi-proceduren/regjistri-i-pronar%C3%ABve-p%C3%ABrfitues/regjistrimi-fillestar-t%C3%AB-pronarit-p%C3%ABrfitues/</t>
  </si>
  <si>
    <t>EITI Report page 161</t>
  </si>
  <si>
    <t>Is beneficial ownership data disclosed?</t>
  </si>
  <si>
    <t>EITI Report page 297 - 299</t>
  </si>
  <si>
    <t xml:space="preserve">Albania does not currently maintain and/or publish a register listing all the beneficial owners and their shares in accordance with EITI definitions. The new BO law will establish a register administered by the National Business Center, which will be publicly available online.  In accordance with data privacy laws, the publicly accessible BO register will not include the date of birth and residential address of the beneficial owner. </t>
  </si>
  <si>
    <t>Is beneficial ownership data disclosed by applicants and bidders?</t>
  </si>
  <si>
    <t>https://qkb.gov.al/kerko/kerko-ne-regjistrin-e-pronareve-perfitues-rpp/k%C3%ABrko-p%C3%ABr-subjekt-raportues/</t>
  </si>
  <si>
    <t xml:space="preserve">The new BO law requires companies to disclosure beneficial ownership information aligned with the EITI standard as noted above.  The deadline for reporting is 30 June 2021. Information collected will be publicly available in a BO register administered by the National Business Center.  </t>
  </si>
  <si>
    <t>Please clarify if BO information is requested from all applicants?</t>
  </si>
  <si>
    <t>BO information is requested from all aplicants</t>
  </si>
  <si>
    <t>MSG assessment of disclosures</t>
  </si>
  <si>
    <t>EITI reporting/systematically disclosed</t>
  </si>
  <si>
    <t>https://www.albeiti.org/site/dokumente-aktive/; http://www.albeiti.org/wp-content/uploads/2019/01/MINUTAT-E-TAKIMIT-7.12.-2018-Short-version.pdf</t>
  </si>
  <si>
    <t>EITI Report page 293</t>
  </si>
  <si>
    <t xml:space="preserve">The MSG assessment of BO disclosures (as of the December 2020 date of publication of the 2018 EITI report) notes the challenge of the current legal framework and planned changes to law and regulation that are intended to improve data collection and disclosure.  In 2018, the MSG conducted a BO survey of 128 reporting companies and received 60 responses, of which 23% were only partially completed.  Only one company in the oil and gas sector responded.  The MSG cross-checked company reporting with information held by the National Business Center.  This analysis found that 87.7% of reported data matched exactly.  Discrepancies included partial reporting of information, erroneous reporting of previous owners who had sold shares, and incorrect reporting due to failure to understand the survey questions.  </t>
  </si>
  <si>
    <t>Quality assurances for data reliability</t>
  </si>
  <si>
    <t>https://qkb.gov.al/media/38113/vendim-2020-12-24-1090.pdf</t>
  </si>
  <si>
    <t xml:space="preserve">The report notes (p.294) that currently the ministry does not conduct any assurance process regarding beneficial ownership.  However, penalties are applied for the misstatement of information.  Under the new BO law and regulations, beneficial owners will be required to provide all the necessary information to the private entities subject to reporting on beneficial ownership.  Penalties for inaccuracies in disclosure are set to enforce appropriate corporate participation and to ensure data reliability. </t>
  </si>
  <si>
    <t xml:space="preserve">The MSG may wish to consider providing an evaluation of the quality of disclosures and recommendations for improvement.   </t>
  </si>
  <si>
    <t>On the moment the BO enter de facto in force MSG considers an evaluation of the quality of disclosures</t>
  </si>
  <si>
    <t>Names of stock exchanges for publicly-listed companies</t>
  </si>
  <si>
    <t>EITI reporting</t>
  </si>
  <si>
    <t>EITI Report page reference 300</t>
  </si>
  <si>
    <t xml:space="preserve">The report indicates that Requirement 2.5.f.iii on publicly listed companies, including wholly owned subsidiaries, is not relevant in Albania.  The report does not provide any explanation or evidence of non-applicability.  Albania does not have a functioning stock market, but further verification is needed to determine whether any extractive companies operating in Albania may be publicly traded on international stock exchanges. </t>
  </si>
  <si>
    <t xml:space="preserve">We suggest the MSG attempt to verify whether there are any companies operating in Albania that are publicly traded on stock exchanges outside of Albania.  Verification of this will help to establish if Requirement 2.5.f.iii is applicable to Albania. </t>
  </si>
  <si>
    <t>In Oil sector exist companies traded on Stock Exchanges outside of Albania</t>
  </si>
  <si>
    <t>Is information on legal owners disclosed?</t>
  </si>
  <si>
    <t xml:space="preserve">Currently transparency disclosures include providing updated information on the names of the direct legal shareholders for domestic companies, parent companies for branches or representative offices of foreign companies.  This information is available for all companies operating in Albania and is publicly accessible on the National Business Center’s website.  Disclosures are via the commercial register extract or in the documents attached to it.  </t>
  </si>
  <si>
    <t>Company register (legal ownership registry)</t>
  </si>
  <si>
    <t>www.qkb.gov.al; https://qkb.gov.al/kerko/kerko-ne-regjistrin-tregtar/kerko-per-subjekt/</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</si>
  <si>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</si>
  <si>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</si>
  <si>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</si>
  <si>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</si>
  <si>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 xml:space="preserve">Significant gaps remain.  Clarification is needed regarding the materiality threshold for all SOEs during the reporting period. More information is needed on rules and practices (see detailed comments below). Audited financial statements for SOEs do not appear to be disclosed. </t>
  </si>
  <si>
    <t>Corrective Action from 2019 Validation:  "In accordance with Requirement 2.6, Albania should publicly clarify the rules and practice related to Albpetrol’s ability to raise third-party financing, any changes in state participation in the year under review and any outstanding loans and guarantees from either Albpetrol or the state to companies in the mining, oil and gas sector. Albania may wish to consider improvements in the accessibility of Albpetrol’s published audited financial statements as a means of clarifying the practice of financial relations between Albpetrol and the state."</t>
  </si>
  <si>
    <t xml:space="preserve">Please use Box P3 to summarize efforts to address the Corrective Action, noting any progress or obstacles. </t>
  </si>
  <si>
    <t>Albpetrol sha published Financial data; Audited financial statements; Audit Reports in Albpetrol official web page ( under Transparency Programm ) :  https://albpetrol.al/programi-transparences; https://albpetrol.al/wp-content/uploads/2021/06/Raporti-ECURISE-SE- VEPRIMTARISE.pdf ;  https://albpetrol.al/wp-content/uploads/2021/06/Raport-auditimi-PF-2019.pdf; https://albpetrol.al/wp-content/uploads/2021/06/Pasqyrat-Financiare-viti-2019.pdf ; https://albpetrol.al/wp-content/uploads/2020/07/Pasqyrat-Financiare-Bilanci.2017.pdf; https://albpetrol.al/wp-content/uploads/2020/07/Pasqyrat-Financiare-2018-ALBPETROL-SHA.pdf</t>
  </si>
  <si>
    <t>Is Requirement 2.6 applicable in the period under review?</t>
  </si>
  <si>
    <t>Yes for oil and gas and hydroenergy</t>
  </si>
  <si>
    <t>Applicability</t>
  </si>
  <si>
    <t>Does the government report how it participates in the extractive sector?</t>
  </si>
  <si>
    <t xml:space="preserve">EITI Report page reference 18, 44-48 </t>
  </si>
  <si>
    <t xml:space="preserve">Determination of materiality of state participation: Albpetrol holds shares as primary licenses in all oil fields. Its production is 10% of domestic output (pp10-11).  Albpterol is the largest employer in the sector, i.e 70%. However, the report does not comment on materiality of state/Albpetrol’s participation in the year under review. It states that Albpetrol is party to the agreements when PSAs grant oil fields under its administration, and receives a portion of the oil produced (p. 42) but does not explain the quantity of its share.   </t>
  </si>
  <si>
    <t>The MSG may wish to clarify how it determined materiality of state/Albpetrol participation for 2018.  If there are no SOEs in the mining sector, please note this.</t>
  </si>
  <si>
    <t xml:space="preserve"> The quantity of shares is defined in petroleum agreement according to a specific formula. The total amount of  produced oil that Albpetrol sh.a has received from  Petroleum agreements is 30,097.793 ton crude oil, 274.929 ton kondesat, and 1,423,986.596 Nm3 Gas                                                                  In the Mining sector there are no active SOEs.  Albpetrol sha has published in the official website under the Transparency Programm the Reports of the financial activity of the company as well as official Financial Audit Report : https://albpetrol.al/wp-content/uploads/2021/06/Raporti-ECURISE-SE-VEPRIMTARISE.pdf;  https://albpetrol.al/wp-content/uploads/2021/06/Raport-auditimi-PF-2019.pdf;  https://albpetrol.al/wp-content/uploads/2020/07/Pasqyrat-Financiare-Bilanci.2017.pdf; https://albpetrol.al/wp-content/uploads/2020/07/Pasqyrat-Financiare-2018-ALBPETROL-SHA.pdf                                  </t>
  </si>
  <si>
    <t>Statutory financial relations</t>
  </si>
  <si>
    <t>Where are the statutory rules regarding SOEs' financial relations with government described?</t>
  </si>
  <si>
    <t>https://albpetrol.al/marreveshjet-hidrokarbure-3/; https://qkb.gov.al/kerko/kerko-ne-regjistrin-tregtar/kerko-per-subjekt/</t>
  </si>
  <si>
    <t xml:space="preserve">EITI Report page reference 18, 41, </t>
  </si>
  <si>
    <t>All SOEs  (including Albpetrol) have no information on retained earnings, reinvestment, third party financing, subsidiaries, JVs, level of ownership, terms attached to equity stake, changes on ownership for the period covered by the report.  For mining sector, report provides no assessment of materiality of state participation even as the report confirms that government has shareholdings (some at 100%, 20%, 25% and 13%) in 6 mining companies. No information on retained earnings, reinvestment, third party financing, sunsidiaries and JVs and level of ownership, terms attached to equity stake, changes on ownership for the period,</t>
  </si>
  <si>
    <t xml:space="preserve">The MSG may wish to explain what are the rules and actual practices for SOEs on retained earnings, reinvestment, third party financing, etc. </t>
  </si>
  <si>
    <r>
      <t xml:space="preserve">Albpetrol has published all the procedures of Oil sales auctions  in Albpetrol official webpage : https://albpetrol.al/category/lajme-dhe-njoftime/          </t>
    </r>
    <r>
      <rPr>
        <sz val="11"/>
        <color rgb="FFFFFF00"/>
        <rFont val="Franklin Gothic Book"/>
        <family val="2"/>
      </rPr>
      <t xml:space="preserve"> All other datas required in the L colomn you may find in historical extrat of trade register .</t>
    </r>
  </si>
  <si>
    <t>Where are the statutory rules regarding SOEs' entitlements to transfers from government described?</t>
  </si>
  <si>
    <t>EITI Report page reference 43- 44</t>
  </si>
  <si>
    <t>Where are the statutory rules regarding SOEs' distribution of profits described?</t>
  </si>
  <si>
    <t xml:space="preserve">EITI reporting </t>
  </si>
  <si>
    <t>EITI Report page reference 44-45,50;</t>
  </si>
  <si>
    <t>Where are the statutory rules regarding SOEs' ability to retain earnings described?</t>
  </si>
  <si>
    <t>EITI Report page reference 45-53; Hydroenergy 99-105</t>
  </si>
  <si>
    <t>Where are the statutory rules regarding SOEs' reinvestments described?</t>
  </si>
  <si>
    <t>Where are the statutory rules regarding SOEs' third-party financing described?</t>
  </si>
  <si>
    <t>https://www.tatime.gov.al/c/6/legislation; https://qkb.gov.al/kerko/kerko-ne-regjistrin-tregtar/kerko-per-subjekt/</t>
  </si>
  <si>
    <t>Financial relations in practice</t>
  </si>
  <si>
    <t>References to state-owned enterprises portals or company website(s), for example as stated in the Report (Add rows if several SOEs)</t>
  </si>
  <si>
    <t>https://albpetrol.al/marreveshjet-hidrokarbure-2/kompanite/;</t>
  </si>
  <si>
    <t>References to state-owned enterprises or company Audited Financial Statement (Add rows if several SOEs)</t>
  </si>
  <si>
    <t>EITI Report page reference 134- 135, 136- 138</t>
  </si>
  <si>
    <t xml:space="preserve">Albpetrol did not specify in its financial statements the amount of royalties paid to the state in 2017 and 2018. See Albpetrol key financial data (Table 9). Albpetrol’s website has a tab for Financial Balance with only the statement, “Balances are up to date” and no audited financial statement attached. </t>
  </si>
  <si>
    <t xml:space="preserve">Please clarify if Albpetrol published an audited financial statement for 2017 and 2018.  If published, provide the URL to where this information is disclosed.  If not published, please explain the reasons why not made publicly available.  Audited financial statement is published for 2019. the link is as below: https://albpetrol.al/wp-content/uploads/2021/06/Raport-auditimi-PF-2019-1.pdf .  </t>
  </si>
  <si>
    <t>For 2017-2018 are published only financial reports. You may find the link as below: https://albpetrol.al/wp-content/uploads/2020/07/Pasqyrat-Financiare-2018-ALBPETROL-SHA.pdf and https://albpetrol.al/wp-content/uploads/2020/07/Pasqyrat-Financiare-Bilanci.2017.pdfAlbpetrol has published the 2017, 2018 Audited Fiancial statetments in the Albpetro sha official webpage : https://albpetrol.al/wp-content/uploads/2020/07/Pasqyrat-Financiare-Bilanci.2017.pdf;  https://albpetrol.al/wp-content/uploads/2020/07/Pasqyrat-Financiare-2018-ALBPETROL-SHA.pdf</t>
  </si>
  <si>
    <t>State ownership</t>
  </si>
  <si>
    <t>Where is information on state and SOE equity in extractive companies publicly disclosed?</t>
  </si>
  <si>
    <t>EITI Report page reference faqe 33</t>
  </si>
  <si>
    <t>Where is information on the terms attached to state and SOE equity in extractive companies publicly disclosed?</t>
  </si>
  <si>
    <t>http://qkb.gov.al/</t>
  </si>
  <si>
    <t>Please confirm if this information includes details regarding the terms attached to the equity stake, including the level of responsibility for covering expenses at various phases of the project cycle, e.g. full-paid equity, free equity or carried interest. Please note if there has been any changes in state participation in the reporting year.</t>
  </si>
  <si>
    <t xml:space="preserve">There is no any change in the State participation in the reporting year. </t>
  </si>
  <si>
    <t>Where is information on state and SOE participating interests in extractive projects publicly disclosed?</t>
  </si>
  <si>
    <t>https://qbz.gov.al/</t>
  </si>
  <si>
    <t>Where is information on the terms attached to state and SOE participating interests in extractive projects publicly disclosed?</t>
  </si>
  <si>
    <t>Loans and guarantees</t>
  </si>
  <si>
    <t>Where are loans and loan guarantees from the state to extractive companies and projects disclosed?</t>
  </si>
  <si>
    <t>Please clarify if there are any outstanding loans and guarantees from the state to companies in the mining, oil and gas sector (add relevant link to where this is described).</t>
  </si>
  <si>
    <r>
      <rPr>
        <sz val="11"/>
        <color rgb="FFFFFF00"/>
        <rFont val="Franklin Gothic Book"/>
        <family val="2"/>
      </rPr>
      <t xml:space="preserve"> Albpetrol sh.a has received a loan, from second level bank in Albania, for  saleries in 2020 based on sovranity guarantee because of the pandemic period. The loan is 400 000 000 lek or 4 million dollars.    There is another loan for goods received to second level bank in Albania in 1999 and expires in 2028.</t>
    </r>
    <r>
      <rPr>
        <sz val="11"/>
        <color theme="1"/>
        <rFont val="Franklin Gothic Book"/>
        <family val="2"/>
      </rPr>
      <t xml:space="preserve">  .</t>
    </r>
  </si>
  <si>
    <t>Where are loans and loan guarantees from SOEs to extractive companies and projects disclosed?</t>
  </si>
  <si>
    <t xml:space="preserve">EITI Report page reference </t>
  </si>
  <si>
    <t>The EITI Report notes (p.209) that Albpetrol reported that it does not have any outstanding loans to extractive companies.</t>
  </si>
  <si>
    <t xml:space="preserve">Please clarify if there are any outstanding loans and guarantees from Albpetrol to companies in the mining, oil and gas sector (add relevant link to where this is described). </t>
  </si>
  <si>
    <t>There is no any outstanding loans from Albpetrol to companies in Mining, Oli and Gas sector</t>
  </si>
  <si>
    <t>Corporate governance</t>
  </si>
  <si>
    <t>Where is corporate governance information on SOEs publicly disclosed?</t>
  </si>
  <si>
    <t>https://albpetrol.al/; https://qkb.gov.al/kerko/kerko-ne-regjistrin-tregtar/kerko-per-subjekt/</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</si>
  <si>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</si>
  <si>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</si>
  <si>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</si>
  <si>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 xml:space="preserve">Reporting is comprehensive and goes beyond the requirement to include coverage of the hydropower sector.  Minor clarification noted below could improve this section. </t>
  </si>
  <si>
    <t>Overview of the extractive industries</t>
  </si>
  <si>
    <t xml:space="preserve">EITI reporting/ Sistematically disclosed </t>
  </si>
  <si>
    <t>http://www.akbn.gov.al/category/drejtoria-hidrokarbure-shkencore/; http://www.akbn.gov.al/category/drejtoria-minerare-shkencore/; http://www.akbn.gov.al/category/drejtoria-e-monitorimit-te-hidrocentraleve-shkencore/</t>
  </si>
  <si>
    <t>EITI Report page reference 9-12</t>
  </si>
  <si>
    <t xml:space="preserve">The 2017-2018 EITI Report provides a full overview of the oil, gas and mining sector, including significant exploration activities. Albania continues to go beyond the requirement by reporting on the hydropower sector. The Albanian Institute of Statistics website systematically discloses data on extractive industries in a searchable format that allows users to produce customised tables. </t>
  </si>
  <si>
    <t>Overview of key companies in the extractive industries</t>
  </si>
  <si>
    <t>https://www.albeiti.org/site/regjistri-minerar/; https://miningcadastre.albeiti.org/; http://www.akbn.gov.al/wp-content/uploads/2019/04/Lejet-Minerare-Update-Janar-20202.pdf; https://www.opendata-albeiti.org/</t>
  </si>
  <si>
    <t>EITI Report page reference: Oil: page 26; Mining 61,62; Page 101-104; Annex 5 of EITI Report</t>
  </si>
  <si>
    <t xml:space="preserve">Section 2 provides an overview of the main companies, including Bankers Petroleum which produced 87% of total Albanian oil production in 2017 and 2018.  The report notes that Bankers is 100% owned by Geo-Jade Petroleum.  The report does not mention that Geo-Jade is a Chinese company that acquired Bankers from Canadian owners in 2016.  Table 4 lists the four companies active in exploration while Table 5 provides key information for the six companies involved in oil and gas production as of 2018.  Section 4 describes the regional geographic distribution of activities in the mining sector, but it is not clear if the numbers provided refer to companies or licenses (p.61).  Cross-reference is made to license and company data available in the Albeiti Open Data Portal and reporting by the Albanian Geological Service.  Section 4 also provides an overview of the number of companies involved in development of different minerals.   </t>
  </si>
  <si>
    <t xml:space="preserve">The MSG may wish to clarify if the numbers presented in the discussion on page 61 refer to companies or licenses in the mining sector. </t>
  </si>
  <si>
    <t>The Jeo-jade is a Chinese company that acquired Bankers from Canadian  in 2016.                    The numbers given on page 61 refer to the licenses</t>
  </si>
  <si>
    <t>Overview of significant exploration activities</t>
  </si>
  <si>
    <t>https://www.albeiti.org/site/regjistri-i-kompanive-koncensionare/;https://www.albeiti.org/site/regjistri-minerar/</t>
  </si>
  <si>
    <t>EITI Report page, Oil: 24,25; Mining: 61, 62</t>
  </si>
  <si>
    <t xml:space="preserve">Only one exploration PSA in the oil and gas sector was awarded during the 2017-2018 reporting period.  In the mining sector, chrome ore and limestone are the largest commodities in development (Section 4.1 provides details).  In the Lessons Learned and Recommendations section, the report notes (p.199) that the government has not published any new studies about oil and mineral reserves, or reassessment of hydrological potential, in the past 25 years.  The lack of current geological data makes it challenging to assess contextual information such as the overall value of the extractives sector to the economy. </t>
  </si>
  <si>
    <r>
      <t xml:space="preserve">The MSG may wish to comment on any activities to engage the government on the issue of updating geological assessments of mineral and hydrological resources.                                               </t>
    </r>
    <r>
      <rPr>
        <sz val="11"/>
        <color rgb="FFFF0000"/>
        <rFont val="Franklin Gothic Book"/>
        <family val="2"/>
      </rPr>
      <t>MSG mund të dëshirojë të komentojë mbi çdo aktivitet për të angazhuar qeverinë në çështjen e azhurnimit të vlerësimeve gjeologjike të burimeve minerale dhe hidrologjike.</t>
    </r>
  </si>
  <si>
    <t xml:space="preserve">During 2021 Albpetrol sh.a has signed a new Petroleum agreement for development and exploration of gas field. So far, it is waited to start the implementation of this agreement accordingly the Decision of Council of Ministers. </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</si>
  <si>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</si>
  <si>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</si>
  <si>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</si>
  <si>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r>
      <t xml:space="preserve"> </t>
    </r>
    <r>
      <rPr>
        <i/>
        <u/>
        <sz val="11"/>
        <rFont val="Franklin Gothic Book"/>
        <family val="2"/>
      </rPr>
      <t xml:space="preserve">Fully met </t>
    </r>
    <r>
      <rPr>
        <i/>
        <sz val="11"/>
        <rFont val="Franklin Gothic Book"/>
        <family val="2"/>
      </rPr>
      <t>/ Exceeded</t>
    </r>
  </si>
  <si>
    <t xml:space="preserve">Some questions about comprehensiveness of production disclosure by commodity.  Metholodology for estimating production value raises concerns about accuracy, particularly for minerals that are produced but not exported. Government does not verify company reported production figures and does not record data for commodities sold domestically. Lack of verification could be a corruption risk.                                              </t>
  </si>
  <si>
    <t>Is Requirement 3.2 applicable in the period under review?</t>
  </si>
  <si>
    <t>(Harmonised System Codes)</t>
  </si>
  <si>
    <t>Disclosure of production volumes</t>
  </si>
  <si>
    <t>EITI Report page 28, 63, 64.</t>
  </si>
  <si>
    <t xml:space="preserve">Figures are disaggregated by commodity, but unclear if this is a comprehensive list. For example, coal and lignite are not included although production is marginal (14,000 short tons according to U.S. Energy Information Agency). Also, the government does not verify company reported production figures and does not record data for commodities sold domestically. Lack of verification could be a corruption risk.                                               </t>
  </si>
  <si>
    <r>
      <t xml:space="preserve">Please comment on comprehensiveness of disclosures. Could you please confirm a list of all extractive commodities that are produced in Albania?                                                                            </t>
    </r>
    <r>
      <rPr>
        <sz val="12"/>
        <color rgb="FF7030A0"/>
        <rFont val="Franklin Gothic Book"/>
        <family val="2"/>
      </rPr>
      <t>J</t>
    </r>
    <r>
      <rPr>
        <sz val="12"/>
        <color theme="1"/>
        <rFont val="Franklin Gothic Book"/>
        <family val="2"/>
      </rPr>
      <t xml:space="preserve">
How does the MSG view the potential corruption risk of the government not verifying company reported production figures and the lack of recording data for commodities that are produced and not exported?                                                                                        </t>
    </r>
    <r>
      <rPr>
        <sz val="12"/>
        <color rgb="FF7030A0"/>
        <rFont val="Franklin Gothic Book"/>
        <family val="2"/>
      </rPr>
      <t xml:space="preserve"> </t>
    </r>
  </si>
  <si>
    <t xml:space="preserve"> - Domestic sales are controlled by the General Directorate of Taxes and its branches are not sold where all movement of goods is accompanied by tax invoices. Government act The government has implemented the implementation of the fiscalization process where the tax invoice will declare a real time. http://gosnishti.com/ligj-nr-872019-date-18-12-2019-per-faturen-elektronike/. (https://www.tatime.gov.al/c/424/431/486/aktet-ligjore-dhe-nenligjore).                                                                                                -  List of minerals extracted in Albania: - Chromium, Iron - Nickel, Copper, Bitumen, Bituminous Gravel, Bituminous Sand, Marbled Limestone, Massive Limestone, Decorative Limestone, Conglomerate Limestone, Slab limestone, Sandstone Siliconite, Gravel Sandstone, Siliconite, Traventina, Gypsum, Gypsum- Alabaster, Quartz, Quartz sand, Clay, Limestone, Basalt, Conglomerate, Slope breccia, Zhure.                                                                                           - - Minerals that are not treated in the EITI Report are practically produced in small quantities, in total did not reach the minimum value set for reporting (in 2018 stone coal was produced 150 tons at a price of $ 15 / ton, coal with low calorific value) .</t>
  </si>
  <si>
    <t>Disclosure of production values</t>
  </si>
  <si>
    <t>Figures for production value are based on export value, which raises issues about accuracy. The government does not report data on the volumes and prices of minerals sold domestically. The report suggests that not all commodities are exported. It says: Minerals whose value have not been estimated have not been exported during 2017 &amp; 2018.</t>
  </si>
  <si>
    <t xml:space="preserve">The MSG may wish to provide an opinion about the reliability of data disclosure based on the chosen method of estimating production value based on export value.  How does this method account for minerals that are produced but not exported?  </t>
  </si>
  <si>
    <t>- The minerals that are currently destined for the domestic market are: - Industrial minerals and construction aggregates and roads. For industrial minerals an ad-hoc commission has determined the% that occupy these minerals in the value of the final product and on this basis the royalty is paid. For inerts of construction and roads, the control is done by the Regional Tax Directorates (explained above).</t>
  </si>
  <si>
    <t>Crude oil , volume</t>
  </si>
  <si>
    <t>Tonnes</t>
  </si>
  <si>
    <t xml:space="preserve">EITI Report page 28, </t>
  </si>
  <si>
    <t xml:space="preserve">Albpetrol reported a production of 93.1 thousand tons of crude oil in 2017 and 89.5 thousand tons in 2018, 10% of total production (of what?) (p. 25).  </t>
  </si>
  <si>
    <t xml:space="preserve">Please clarify. </t>
  </si>
  <si>
    <t>From the total oil produced in the country</t>
  </si>
  <si>
    <t>USD</t>
  </si>
  <si>
    <t>Natural gas , volume</t>
  </si>
  <si>
    <t>Sm3 o.e.</t>
  </si>
  <si>
    <t xml:space="preserve">EITI Report page 27, </t>
  </si>
  <si>
    <t>Chromium, volume</t>
  </si>
  <si>
    <t>EITI Report page, 68</t>
  </si>
  <si>
    <t>Chromium, value</t>
  </si>
  <si>
    <t>Ferro Chromium, volume</t>
  </si>
  <si>
    <t>EITI Report page, 69</t>
  </si>
  <si>
    <t>Ferro Chromium, value</t>
  </si>
  <si>
    <t>Cooper, volume</t>
  </si>
  <si>
    <t>EITI Report page, 71</t>
  </si>
  <si>
    <t>Iron-nickel &amp; nickel-silicat, volume</t>
  </si>
  <si>
    <t>EITI Report page, 72</t>
  </si>
  <si>
    <t>Iron-nickel &amp; nickel-silicat, value</t>
  </si>
  <si>
    <t>bituminous sand &amp; sandstone and gravel,volume</t>
  </si>
  <si>
    <t>EITI Report page, 73</t>
  </si>
  <si>
    <t>limestone plus building materials, volume</t>
  </si>
  <si>
    <t>m3</t>
  </si>
  <si>
    <t>EITI Report page, 64</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</si>
  <si>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</si>
  <si>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</si>
  <si>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</si>
  <si>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 xml:space="preserve"> Fully met / Exceeded</t>
  </si>
  <si>
    <r>
      <t xml:space="preserve">Some questions about data comprehensiveness and mineral exports produced by companies that did not hold mining permits.                                                </t>
    </r>
    <r>
      <rPr>
        <sz val="11"/>
        <color rgb="FF7030A0"/>
        <rFont val="Franklin Gothic Book"/>
        <family val="2"/>
      </rPr>
      <t xml:space="preserve"> </t>
    </r>
  </si>
  <si>
    <t>Is Requirement 3.3 applicable in the period under review?</t>
  </si>
  <si>
    <t>EITI Report page 28,67</t>
  </si>
  <si>
    <t xml:space="preserve">Disaggregated data per commodity (volume and value) are disclosed for chromium, ferrochrome, copper, nickel, limestone. However, it is unclear if this is a comprehensive list.  Also, the report notes that 19% of mineral exports in 2018 were produced by companies that did not hold mining permits.                  </t>
  </si>
  <si>
    <t xml:space="preserve">The MSG may consider providing an opinion on the comprehensiveness of commodity data disclosure.  The MSG could comment on the corruption risks related to mineral exports produced by companies that did not hold mining permits.                         </t>
  </si>
  <si>
    <t>Companies with relatively small production do not export themselves but sell their production to other trading companies. The value of 19% of the export value belongs to these companies. The production is realized by the licensed companies in the mining field.
The Independent Administrator has not made it clear.</t>
  </si>
  <si>
    <t>Disclosure of export values</t>
  </si>
  <si>
    <t>EITI Report page 28,67,68,71,72,73</t>
  </si>
  <si>
    <t xml:space="preserve">Is this information available on government websites? </t>
  </si>
  <si>
    <t>http://www.instat.gov.al/al/temat/tregtia-e-jashtme/tregtia-e-jashtme-e-mallrave/#tab2      http://databaza.instat.gov.al/pxweb/sq/DST/START__FT__FTM/NewFTM003/?rxid=faa780d5-d6bf-44dc-a2ef-6856e52816e5</t>
  </si>
  <si>
    <t>EITI Report page 28</t>
  </si>
  <si>
    <t>Crude oil , value</t>
  </si>
  <si>
    <t xml:space="preserve">EITI Report page, 68 </t>
  </si>
  <si>
    <t xml:space="preserve">EITI Report page, 69 </t>
  </si>
  <si>
    <t>Cooper (concentrate), volume</t>
  </si>
  <si>
    <t>EITI Report page 71</t>
  </si>
  <si>
    <t>&lt;Select unit&gt;</t>
  </si>
  <si>
    <t>EITI Report page 72</t>
  </si>
  <si>
    <t>Please add unit.</t>
  </si>
  <si>
    <t>EITI Report page 73</t>
  </si>
  <si>
    <t>limestone plus building materials (including clay for cement production) volume</t>
  </si>
  <si>
    <t>limestone plus building materials (including clay for cement production) value</t>
  </si>
  <si>
    <t>Requirement 4.1: Comprehensive disclosure of Taxes and Revenues               Kërkesa 4.1: Shpalosja gjithëpërfshirëse e Tatimeve dhe të Ardhurave</t>
  </si>
  <si>
    <t>Objective of Requirement 4.1</t>
  </si>
  <si>
    <t>Progress towards the objective of the requirement, to ensure comprehensive disclosures of company payments and government revenues from Extractives as the basis for a detailed public understanding of the contribution of the Extractive industries to government revenues.</t>
  </si>
  <si>
    <t xml:space="preserve"> Mostly met </t>
  </si>
  <si>
    <t>Corrective Action from 2019 Validation: "1. In accordance with Requirement 4.1, Albania should ensure that the materiality threshold for selecting companies in future EITI reporting ensures that all payments that could affect the comprehensiveness of EITI reporting be included in the scope of reconciliation, and ensure that all material companies participate in EITI reporting. Albania may wish to consider revisiting its materiality threshold for selecting mining companies to strike a balance between the comprehensiveness of disclosures and the quality of reporting. The MSG may wish to consider a sampling approach, which would allow these payments to be investigated without creating an unreasonable reporting burden."</t>
  </si>
  <si>
    <t>Does the government fully disclose extractive sector revenues by revenue stream?</t>
  </si>
  <si>
    <t>General Directorate of Taxes www.tatime.gov.al ; Albanian Customs Administrate; www.dogana.gov.al;  http://www.financa.gov.al/renta-minerale</t>
  </si>
  <si>
    <t>13;  48 ( Revenue from the upstream oil and gas )
91 ( Revenues of Miming Sector ); 124 (Revenues Allocation)</t>
  </si>
  <si>
    <t xml:space="preserve">The IA does not provide a clear assessment of the comprehensiveness of government disclosure of revenues by revenue stream. </t>
  </si>
  <si>
    <t xml:space="preserve">Please give an assessment of comprehensivelness and clarify if there are any material omissions of revenue streams.  Is there a computation of percentage of revenues disclosed against total revenues? </t>
  </si>
  <si>
    <t xml:space="preserve">This topic refers to the IA please to be checked with the IA </t>
  </si>
  <si>
    <t>Are MSG decisions on the materiality threshold for revenue streams publicly available?</t>
  </si>
  <si>
    <t xml:space="preserve"> systematically disclosed</t>
  </si>
  <si>
    <t>Alb EITI web you can find the MSG Decisions : https://www.albeiti.org/site/viti-2018</t>
  </si>
  <si>
    <t xml:space="preserve">It does not appear the MSG has taken action on the corrective action from the 2019 Validation to consider revisiting its materiality threshold for selecting mining companies.  Methodology appears to be unchanged since last Validation. </t>
  </si>
  <si>
    <t>Please clarify if the MSG considered the advice to update the methodology for setting materiality thresholds, including a sampling approach.</t>
  </si>
  <si>
    <t>MSG for the Report 2019 - 2020 has sought to set such a materiality threshold which aims at all inclusion based on the annual turnover of entities as well as the inclusion of all minerals (excluding those entities with low activity and poorly organized which do not guarantee the provision of accurate and real-time information.).</t>
  </si>
  <si>
    <t>Are MSG decisions on materiality thresholds for companies publicly available?</t>
  </si>
  <si>
    <t>systematically disclosed</t>
  </si>
  <si>
    <t>Alb EITI web : https://www.albeiti.org/site/viti-2018</t>
  </si>
  <si>
    <t>MATERIALITY – COMPANIES (4.1.d):  Mining companies were selected based on the production reported to AKBN; the selected entities covered 91% of production. </t>
  </si>
  <si>
    <t>What percentage of revenues are covered under the materiality threshold for mining companies?</t>
  </si>
  <si>
    <t>approximately 91%</t>
  </si>
  <si>
    <t>Are the revenue streams considered material are publicly listed and described?</t>
  </si>
  <si>
    <t xml:space="preserve">EITI reporting / Systematically disclosed </t>
  </si>
  <si>
    <t xml:space="preserve">General Directorate of Taxes - www.tatime.gov.al </t>
  </si>
  <si>
    <t>Have the revenue streams listed in Requirement 4.1.c been considered? Where the MSG has agreed to exclude certain revenue streams from the scope of EITI disclosures, are the rationale for their exclusion, and their values, clearly documented?</t>
  </si>
  <si>
    <t>Has the MSG identified the companies making material payments?</t>
  </si>
  <si>
    <t>EITI Report /  Systematically disclosed</t>
  </si>
  <si>
    <t>https://www.albeiti.org/site/viti-2018</t>
  </si>
  <si>
    <t>Albania may wish to consider revisiting its materiality threshold for selecting mining companies to strike a balance between the comprehensiveness of disclosures and the quality of reporting. The MSG may wish to consider a sampling approach, which would allow these payments to be investigated without creating an unreasonable reporting burden.</t>
  </si>
  <si>
    <t>Have all material companies fully reported all payments in accordance with the materiality definition?</t>
  </si>
  <si>
    <t>General Directorate of Taxes ; Albanian Customs Administrate</t>
  </si>
  <si>
    <t>One oil &amp; gas sector company did not report.</t>
  </si>
  <si>
    <t xml:space="preserve"> What is the percentage of this company in terms of revenue not covered? </t>
  </si>
  <si>
    <t>Fin Pek company that did not report 0.03% of revenues from the Hydrocarbon sector (from 289 022 312.7 revenues from sales in the hydrocarbon sector Fin Pek has realized $ 80,700.)</t>
  </si>
  <si>
    <t>Has the MSG identified the government entities receiving material revenues?</t>
  </si>
  <si>
    <t>Have all material government entities fully reported all receipts in accordance with the materiality definition?</t>
  </si>
  <si>
    <t xml:space="preserve"> EITI Report/ systematically disclosed</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</si>
  <si>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</si>
  <si>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General Directorate of Taxes</t>
  </si>
  <si>
    <t xml:space="preserve">GOVERNMENT DISCLOSURES (4.1.d): The report does not appear to provide full disclosure of government revenue streams. Comprehensive disclosure of all payments is not supported by the government’s information systems (p.14). Government does not disaggregate oil, gas, mining and hydro by payment stream (p.199).  This created a barrier for the IA in confirmation of selection of companies for the reconciliation, as well as understanding of total revenues generated by the extractives sector. VAT is the largest revenue stream, but the report notes that since the government sometimes partially or fully refunds VAT on imports, additional data is required to determine the total government revenues. Material government revenues are presented in Tables 1 and 2 (p.13). </t>
  </si>
  <si>
    <t xml:space="preserve">Is there a disclosure of total government revenues including those falling below the materiality threshold?  </t>
  </si>
  <si>
    <t>There is no such disclosure in the EITI Report, but it can be calculated as the difference between total revenue and those reporting for the EITI Report.</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</si>
  <si>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</si>
  <si>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 xml:space="preserve">Report p.154 states the MSG received signed representation letters from 65 out of 137 companies, 2 of which gave their explicit non-consent.  The response rate could be an issue of comprehensiveness.  </t>
  </si>
  <si>
    <t xml:space="preserve">What is the percentage of revenues not covered in the report as a result of the companies not signing representation letters? </t>
  </si>
  <si>
    <t>Reporting on the EITI report was done online from the official address of the company (In the conditions of the pandemic, the ban on the free movement of people brought many difficulties) non-signing of the letter of representation does not affect the quality of the data.</t>
  </si>
  <si>
    <t>Reconciliation coverage</t>
  </si>
  <si>
    <t xml:space="preserve">EITI reporting  </t>
  </si>
  <si>
    <t xml:space="preserve"> EITI Report : Cash flows were reconciled at 99.45% of the total cash flows reported by Companies  and the Government, in  2018, respectively; Page 222</t>
  </si>
  <si>
    <t xml:space="preserve">Report is unclear about reconciliation coverage of total government revenues. </t>
  </si>
  <si>
    <t>What does total cash flows mean?  Does this mean total government revenues?  Please clarify.</t>
  </si>
  <si>
    <t>Have the companies making material payments to government publicly disclosed their audited financial statements, or the main items (i.e. balance sheet, profit/loss statement, cash flows) where financial statements are not available?</t>
  </si>
  <si>
    <t xml:space="preserve">Bussines National Center </t>
  </si>
  <si>
    <t xml:space="preserve">Report notes that due to differences in the nature of reporting, the publicly available financial statements do not provide a comparable data set that can be used to verify the reported information. Hence, this data cannot be easily agreed and corroborated with audited financial statements or other publicly available financial statements and cannot directly provide assurance to EITI numbers.  </t>
  </si>
  <si>
    <t>The financial balance sheets of the entities are compiled according to a standard format approved by the General Directorate of Taxes and no balance sheets are certified in other forms.</t>
  </si>
  <si>
    <t>The EITI Report provides the Revenues figures according to the items of Taxes as well as divided into revenues for each State Entity.</t>
  </si>
  <si>
    <t>Refereing EITI Report  Government revenues from the Extraction sector for 2018 consist as below :</t>
  </si>
  <si>
    <t xml:space="preserve">Total  :    207,95 million USD  </t>
  </si>
  <si>
    <t>Oil / Gas     72.3mln USD  Gas sector has not generated any revenue</t>
  </si>
  <si>
    <t xml:space="preserve">Mines      : 135.65 mln USD </t>
  </si>
  <si>
    <t xml:space="preserve">TOTAL Revenues : including Electro Energy Sector 355 mln USD </t>
  </si>
  <si>
    <t>Hidroenergji     147.4 mln USD</t>
  </si>
  <si>
    <r>
      <rPr>
        <b/>
        <i/>
        <sz val="12"/>
        <color rgb="FFFF0000"/>
        <rFont val="Times New Roman"/>
        <family val="1"/>
      </rPr>
      <t>VAT</t>
    </r>
    <r>
      <rPr>
        <b/>
        <sz val="12"/>
        <color rgb="FFFF0000"/>
        <rFont val="Times New Roman"/>
        <family val="1"/>
      </rPr>
      <t xml:space="preserve">, paid directly to the Taxes Authorities  for domestic sales, represents the main flow of State revenues from payments made by companies in the Extractive  sectors. </t>
    </r>
  </si>
  <si>
    <r>
      <rPr>
        <b/>
        <i/>
        <sz val="12"/>
        <color rgb="FFFF0000"/>
        <rFont val="Times New Roman"/>
        <family val="1"/>
      </rPr>
      <t xml:space="preserve">Employment-related taxes, including Social and Health insurance contributions, as well as Personal income Tax, </t>
    </r>
    <r>
      <rPr>
        <b/>
        <sz val="12"/>
        <color rgb="FFFF0000"/>
        <rFont val="Times New Roman"/>
        <family val="1"/>
      </rPr>
      <t xml:space="preserve">constitute the second largest inflow of Revenues contributed to the State Budget collectively by the oil, gas, mineral, and  hydropower sector. </t>
    </r>
  </si>
  <si>
    <r>
      <t>Regarding the Mining sector,</t>
    </r>
    <r>
      <rPr>
        <b/>
        <i/>
        <sz val="12"/>
        <color rgb="FFFF0000"/>
        <rFont val="Times New Roman"/>
        <family val="1"/>
      </rPr>
      <t xml:space="preserve"> Royalties</t>
    </r>
    <r>
      <rPr>
        <b/>
        <sz val="12"/>
        <color rgb="FFFF0000"/>
        <rFont val="Times New Roman"/>
        <family val="1"/>
      </rPr>
      <t xml:space="preserve"> include one of the main sources of revenue in the State Budget;  Royalties are contributed also by the Oil and  gas, sectors. </t>
    </r>
  </si>
  <si>
    <r>
      <rPr>
        <b/>
        <i/>
        <sz val="12"/>
        <color rgb="FFFF0000"/>
        <rFont val="Times New Roman"/>
        <family val="1"/>
      </rPr>
      <t>Oil production sharing</t>
    </r>
    <r>
      <rPr>
        <b/>
        <sz val="12"/>
        <color rgb="FFFF0000"/>
        <rFont val="Times New Roman"/>
        <family val="1"/>
      </rPr>
      <t xml:space="preserve"> is the second largest source of revenue, collected by the Oil sector.</t>
    </r>
  </si>
  <si>
    <r>
      <rPr>
        <b/>
        <sz val="11"/>
        <color rgb="FF000000"/>
        <rFont val="Franklin Gothic Book"/>
        <family val="2"/>
      </rPr>
      <t xml:space="preserve">Part 3 (Reporting entities) </t>
    </r>
    <r>
      <rPr>
        <sz val="11"/>
        <color rgb="FF000000"/>
        <rFont val="Franklin Gothic Book"/>
        <family val="2"/>
      </rPr>
      <t xml:space="preserve">covers lists reporting entities (Government agencies, companies and projects) and related information. </t>
    </r>
  </si>
  <si>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</si>
  <si>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</si>
  <si>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r>
      <t xml:space="preserve">3.Fill the </t>
    </r>
    <r>
      <rPr>
        <b/>
        <i/>
        <sz val="11"/>
        <color theme="1"/>
        <rFont val="Franklin Gothic Book"/>
        <family val="2"/>
      </rPr>
      <t xml:space="preserve">Reporting Companies' list, </t>
    </r>
    <r>
      <rPr>
        <i/>
        <sz val="11"/>
        <color theme="1"/>
        <rFont val="Franklin Gothic Book"/>
        <family val="2"/>
      </rPr>
      <t>beginning with first column "Full Company name". Please fill out as directed, completing every column for each row before beginning the next.</t>
    </r>
  </si>
  <si>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</si>
  <si>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r>
      <rPr>
        <i/>
        <sz val="11"/>
        <rFont val="Franklin Gothic Book"/>
        <family val="2"/>
      </rPr>
      <t xml:space="preserve">If you have any questions, please contact </t>
    </r>
    <r>
      <rPr>
        <b/>
        <u/>
        <sz val="11"/>
        <color theme="10"/>
        <rFont val="Franklin Gothic Book"/>
        <family val="2"/>
      </rPr>
      <t>data@eiti.org</t>
    </r>
  </si>
  <si>
    <t>Part 3 - Reporting entities</t>
  </si>
  <si>
    <t xml:space="preserve"> The  list of all reporting entities, alongside relevant information</t>
  </si>
  <si>
    <t>1. Reporting government entities list</t>
  </si>
  <si>
    <t>Full name of agency</t>
  </si>
  <si>
    <t>Agency type</t>
  </si>
  <si>
    <t>ID number (if applicable)</t>
  </si>
  <si>
    <t>Total reported</t>
  </si>
  <si>
    <t>Central goverment</t>
  </si>
  <si>
    <t>Albanian Customs Administrate</t>
  </si>
  <si>
    <t>1. Municipality of Krujë</t>
  </si>
  <si>
    <t>Local government</t>
  </si>
  <si>
    <t>2. Municipality of Bulqizë</t>
  </si>
  <si>
    <t>3. Municipality of Patos</t>
  </si>
  <si>
    <t>4. Municipality of Rroskovec</t>
  </si>
  <si>
    <t>5. Municipality of Lushnjë</t>
  </si>
  <si>
    <t>Energy Regulatory Authority (ERE)</t>
  </si>
  <si>
    <t>Other</t>
  </si>
  <si>
    <t>Albpetrol</t>
  </si>
  <si>
    <t xml:space="preserve">State-owned enterprises &amp; public corporations </t>
  </si>
  <si>
    <t>National Agency of Natural Resouces (AKBN)</t>
  </si>
  <si>
    <t>Electric Energy Distribution System Operator (OSHEE)</t>
  </si>
  <si>
    <t>2. Reporting companies' list</t>
  </si>
  <si>
    <t>Company ID references</t>
  </si>
  <si>
    <t>NUIS</t>
  </si>
  <si>
    <t>National Business Center</t>
  </si>
  <si>
    <t>https://qkb.gov.al/search/search-in-trade-register/search-for-subject/</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</si>
  <si>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</si>
  <si>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</si>
  <si>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</si>
  <si>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</si>
  <si>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</si>
  <si>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</si>
  <si>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</si>
  <si>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</si>
  <si>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Currency</t>
  </si>
  <si>
    <t>11 Heronjte Bater</t>
  </si>
  <si>
    <t>Private</t>
  </si>
  <si>
    <t>K28310906F</t>
  </si>
  <si>
    <t>Mining</t>
  </si>
  <si>
    <t>Chromium</t>
  </si>
  <si>
    <t>Al-Gem sh.a</t>
  </si>
  <si>
    <t>L11401018K</t>
  </si>
  <si>
    <t>Limestone</t>
  </si>
  <si>
    <t>Antea Cement Sh.a</t>
  </si>
  <si>
    <t>K61914005R</t>
  </si>
  <si>
    <t>Limestone, Clay</t>
  </si>
  <si>
    <t>Beralb sha</t>
  </si>
  <si>
    <t>K12107002A</t>
  </si>
  <si>
    <t>Copper</t>
  </si>
  <si>
    <t>Dialba</t>
  </si>
  <si>
    <t>J96829414J</t>
  </si>
  <si>
    <t>EGI-K  SHPK</t>
  </si>
  <si>
    <t>K77424401L</t>
  </si>
  <si>
    <t>K.I.D -ALB shpk</t>
  </si>
  <si>
    <t>K52128506K</t>
  </si>
  <si>
    <t>Clay</t>
  </si>
  <si>
    <t>Koldashi Chrome Minerals sh.p.k</t>
  </si>
  <si>
    <t>L08412202M</t>
  </si>
  <si>
    <t>Priska sh.p.k</t>
  </si>
  <si>
    <t>J64416207W</t>
  </si>
  <si>
    <t>Not Reported</t>
  </si>
  <si>
    <t>Ra-Krom Tirana</t>
  </si>
  <si>
    <t>K88016902A</t>
  </si>
  <si>
    <t>STONE PRODUCTION. SHPK</t>
  </si>
  <si>
    <t>K41313033U</t>
  </si>
  <si>
    <t>Limestone, Marble</t>
  </si>
  <si>
    <t>Tadri sh.p.k</t>
  </si>
  <si>
    <t>J68403919H</t>
  </si>
  <si>
    <t>Tete</t>
  </si>
  <si>
    <t>K71627041B</t>
  </si>
  <si>
    <t>Zasha</t>
  </si>
  <si>
    <t>K82217010F</t>
  </si>
  <si>
    <t>Allkurti</t>
  </si>
  <si>
    <t>L01614001R</t>
  </si>
  <si>
    <t>"BEAT GENERATION" SHPK</t>
  </si>
  <si>
    <t>L42423012I</t>
  </si>
  <si>
    <t xml:space="preserve">Bituminous mixtures </t>
  </si>
  <si>
    <t>"D &amp; A" Sh.P.K</t>
  </si>
  <si>
    <t>K11829502V</t>
  </si>
  <si>
    <t>"XYZ 08" SHPK</t>
  </si>
  <si>
    <t>K92110004Q</t>
  </si>
  <si>
    <t>3A-160 sh.p.k</t>
  </si>
  <si>
    <t>L61523043R</t>
  </si>
  <si>
    <t>Ag-Invest</t>
  </si>
  <si>
    <t>J72015001L</t>
  </si>
  <si>
    <t>Agbes Construksion</t>
  </si>
  <si>
    <t>K32807432W</t>
  </si>
  <si>
    <t>Alb - Canaj</t>
  </si>
  <si>
    <t>K07729901W</t>
  </si>
  <si>
    <t>Alb Ieaa Internacional</t>
  </si>
  <si>
    <t>J86906408N</t>
  </si>
  <si>
    <t>ALBMINE &amp; CHROME</t>
  </si>
  <si>
    <t>L52228034M</t>
  </si>
  <si>
    <t>Albanisa Krypi</t>
  </si>
  <si>
    <t>J96829413B</t>
  </si>
  <si>
    <t>Albchrome</t>
  </si>
  <si>
    <t>K11613001M</t>
  </si>
  <si>
    <t>Ana 2013</t>
  </si>
  <si>
    <t>L37009201B</t>
  </si>
  <si>
    <t>Ardas</t>
  </si>
  <si>
    <t>K86407401R</t>
  </si>
  <si>
    <t>Aris</t>
  </si>
  <si>
    <t>K97114401A</t>
  </si>
  <si>
    <t>B &amp; B Stone</t>
  </si>
  <si>
    <t>K73627001A</t>
  </si>
  <si>
    <t>Sandstone</t>
  </si>
  <si>
    <t>B&amp;AD Construction sh.p.k</t>
  </si>
  <si>
    <t>L36506201A</t>
  </si>
  <si>
    <t>Babasi - 2</t>
  </si>
  <si>
    <t>K04226216O</t>
  </si>
  <si>
    <t>Babasi COO shpk</t>
  </si>
  <si>
    <t>J74517209B</t>
  </si>
  <si>
    <t xml:space="preserve">Braiden </t>
  </si>
  <si>
    <t>L67421401T</t>
  </si>
  <si>
    <t>Bledi</t>
  </si>
  <si>
    <t>K36811904G</t>
  </si>
  <si>
    <t>Blerimi Kosturr 2010</t>
  </si>
  <si>
    <t>L07525201B</t>
  </si>
  <si>
    <t>Ceruja</t>
  </si>
  <si>
    <t>K48429906N</t>
  </si>
  <si>
    <t>Comercir</t>
  </si>
  <si>
    <t>K36805204D</t>
  </si>
  <si>
    <t>Dema Patin</t>
  </si>
  <si>
    <t>K87530903A</t>
  </si>
  <si>
    <t>Erli-D  SHPK</t>
  </si>
  <si>
    <t>L07324401C</t>
  </si>
  <si>
    <t>F.Kruja CEMENT FACTORY</t>
  </si>
  <si>
    <t>K04226208A</t>
  </si>
  <si>
    <t>Fabrika e Pasurimit te Kromir Bulqize</t>
  </si>
  <si>
    <t>K06626418M</t>
  </si>
  <si>
    <t>Favina</t>
  </si>
  <si>
    <t>J64104078V</t>
  </si>
  <si>
    <t>Gega - G</t>
  </si>
  <si>
    <t>K27713604T</t>
  </si>
  <si>
    <t>Gerda - 07 sh.p.k</t>
  </si>
  <si>
    <t>K77315401J</t>
  </si>
  <si>
    <t>Geri's 2002</t>
  </si>
  <si>
    <t>K47220407H</t>
  </si>
  <si>
    <t>Gjoni Shpk</t>
  </si>
  <si>
    <t>K06626412K</t>
  </si>
  <si>
    <t>Global Interprise Group shpk</t>
  </si>
  <si>
    <t>K87515901A</t>
  </si>
  <si>
    <t>Herbi</t>
  </si>
  <si>
    <t>J98021906L</t>
  </si>
  <si>
    <t>Igli - 07</t>
  </si>
  <si>
    <t>K88812401M</t>
  </si>
  <si>
    <t>Illyria Minerals Industri sh.p.k</t>
  </si>
  <si>
    <t>L01629005J</t>
  </si>
  <si>
    <t>Isaku</t>
  </si>
  <si>
    <t>J96829402J</t>
  </si>
  <si>
    <t>Ivno 1100</t>
  </si>
  <si>
    <t>K47220405O</t>
  </si>
  <si>
    <t>Jaho-Mat</t>
  </si>
  <si>
    <t>K07729917I</t>
  </si>
  <si>
    <t>K-12 (Red mines)</t>
  </si>
  <si>
    <t>K62418008C</t>
  </si>
  <si>
    <t>Nickel Alloy</t>
  </si>
  <si>
    <t>Kaprolla &amp; Kompani</t>
  </si>
  <si>
    <t>L06817401D</t>
  </si>
  <si>
    <t>Kegli-Duri sh.p.k</t>
  </si>
  <si>
    <t>K94016202U</t>
  </si>
  <si>
    <t>Kevger  sh.p.k</t>
  </si>
  <si>
    <t>L06410401C</t>
  </si>
  <si>
    <t>Klevi 10  Sh.p.k</t>
  </si>
  <si>
    <t>L01818011E</t>
  </si>
  <si>
    <t>KLERVIBRIS</t>
  </si>
  <si>
    <t>K86328401E</t>
  </si>
  <si>
    <t>KLISAL sh.p.k</t>
  </si>
  <si>
    <t>L23409002A</t>
  </si>
  <si>
    <t>Klosi</t>
  </si>
  <si>
    <t>J98021907T</t>
  </si>
  <si>
    <t>Koka</t>
  </si>
  <si>
    <t>K06626403L</t>
  </si>
  <si>
    <t>Krasta</t>
  </si>
  <si>
    <t>K26513465D</t>
  </si>
  <si>
    <t>Kuarci Blace</t>
  </si>
  <si>
    <t>K24207608A</t>
  </si>
  <si>
    <t>Lim -  Em</t>
  </si>
  <si>
    <t>K22218005O</t>
  </si>
  <si>
    <t>Makaresh sh.p.k</t>
  </si>
  <si>
    <t>K24725213C</t>
  </si>
  <si>
    <t>Mara 2011</t>
  </si>
  <si>
    <t>L18516901B</t>
  </si>
  <si>
    <t>Milenium</t>
  </si>
  <si>
    <t>K04005052C</t>
  </si>
  <si>
    <t>Mineral Bitumen</t>
  </si>
  <si>
    <t>K87021202E</t>
  </si>
  <si>
    <t>Miniera e Kromit Katjel</t>
  </si>
  <si>
    <t>K67812601U</t>
  </si>
  <si>
    <t>Mining Ferro Nikel</t>
  </si>
  <si>
    <t>L31929015F</t>
  </si>
  <si>
    <t>Neli  Sh.P.K</t>
  </si>
  <si>
    <t>J68103906N</t>
  </si>
  <si>
    <t>Pakti</t>
  </si>
  <si>
    <t>L26912401G</t>
  </si>
  <si>
    <t>Pietra  Nesli shpk</t>
  </si>
  <si>
    <t>K53129001Q</t>
  </si>
  <si>
    <t>Platinium Alb</t>
  </si>
  <si>
    <t>K91624006A</t>
  </si>
  <si>
    <t>Qato - 01</t>
  </si>
  <si>
    <t>K69209401C</t>
  </si>
  <si>
    <t>Ral</t>
  </si>
  <si>
    <t>J96829416C</t>
  </si>
  <si>
    <t>Salillari</t>
  </si>
  <si>
    <t>J62903125G</t>
  </si>
  <si>
    <t>Santara shpk</t>
  </si>
  <si>
    <t>J64102248C</t>
  </si>
  <si>
    <t>Selenice Bitumi</t>
  </si>
  <si>
    <t>K16815202M</t>
  </si>
  <si>
    <t>Shkembi</t>
  </si>
  <si>
    <t>K26513471B</t>
  </si>
  <si>
    <t>Shpiragu</t>
  </si>
  <si>
    <t>J72603135F</t>
  </si>
  <si>
    <t>Shpresa - AL</t>
  </si>
  <si>
    <t>K31321021N</t>
  </si>
  <si>
    <t>Sokolaj sh.p.k</t>
  </si>
  <si>
    <t>K64312403D</t>
  </si>
  <si>
    <t>Aggregated</t>
  </si>
  <si>
    <t>&lt;Use Legal Entity Identifier if available&gt;</t>
  </si>
  <si>
    <t>Tanusha</t>
  </si>
  <si>
    <t>J64104103H</t>
  </si>
  <si>
    <t>Teki sh.p.k</t>
  </si>
  <si>
    <t>L48312301L</t>
  </si>
  <si>
    <t>Topi Eki</t>
  </si>
  <si>
    <t>J82916504G</t>
  </si>
  <si>
    <t>TUR-ALB-KROM sh.p.k</t>
  </si>
  <si>
    <t>K81819509L</t>
  </si>
  <si>
    <t>Valteri Grand Sh.P.K</t>
  </si>
  <si>
    <t>K72327010L</t>
  </si>
  <si>
    <t>VEGA Sh.p.k</t>
  </si>
  <si>
    <t>K01524006L</t>
  </si>
  <si>
    <t>Vellezerit Hysa</t>
  </si>
  <si>
    <t>K12911201C</t>
  </si>
  <si>
    <t>Vellezerit Llupo</t>
  </si>
  <si>
    <t>K02701009U</t>
  </si>
  <si>
    <t>Vllaznimi Deda Imp-Exp</t>
  </si>
  <si>
    <t>J78716319A</t>
  </si>
  <si>
    <t>Xhulio</t>
  </si>
  <si>
    <t>J74517202O</t>
  </si>
  <si>
    <t>Gypsum</t>
  </si>
  <si>
    <t>Ylberi</t>
  </si>
  <si>
    <t>K07729908J</t>
  </si>
  <si>
    <t>Dervishi shpk</t>
  </si>
  <si>
    <t>J96829420H</t>
  </si>
  <si>
    <t>Zguri shpk</t>
  </si>
  <si>
    <t>K06626406M</t>
  </si>
  <si>
    <t>Ervini shpk</t>
  </si>
  <si>
    <t>K26513467T</t>
  </si>
  <si>
    <t>ASAB</t>
  </si>
  <si>
    <t>L21317019E</t>
  </si>
  <si>
    <t>Bankers Petroleum Albania Ltd.</t>
  </si>
  <si>
    <t>K43128401L</t>
  </si>
  <si>
    <t>Oil &amp; Gas</t>
  </si>
  <si>
    <t>Oil, Gas, Condensates</t>
  </si>
  <si>
    <t>Anio Oil&amp;Gas sha  (ish Trans Atlantik Albania Ltd (ishStream Oil &amp; Gas)</t>
  </si>
  <si>
    <t>L42223008U</t>
  </si>
  <si>
    <t>Delvina Gas Company LTD</t>
  </si>
  <si>
    <t>L61416039U</t>
  </si>
  <si>
    <t>TRANSOIL GROUP AG (IEC Visoka Shp)</t>
  </si>
  <si>
    <t>L11725004I</t>
  </si>
  <si>
    <t>Sherwood International Petroleum Ltd</t>
  </si>
  <si>
    <t>L01607016G</t>
  </si>
  <si>
    <t xml:space="preserve">Albpetrol Sh.a. </t>
  </si>
  <si>
    <t>State-owned enterprises &amp; public corporations</t>
  </si>
  <si>
    <t>J82916500U</t>
  </si>
  <si>
    <t>Shell Upstream Albania B.V</t>
  </si>
  <si>
    <t>L21807009I</t>
  </si>
  <si>
    <t>San Leone Energy Plc.</t>
  </si>
  <si>
    <t>K81421014P</t>
  </si>
  <si>
    <t>KESH sh.a.</t>
  </si>
  <si>
    <t>J61817005F</t>
  </si>
  <si>
    <t>Electric Energy</t>
  </si>
  <si>
    <t>ENERGJI ASHTA</t>
  </si>
  <si>
    <t>K82417005V</t>
  </si>
  <si>
    <t>DEVOLL HYDROPOWER</t>
  </si>
  <si>
    <t>K82418002C</t>
  </si>
  <si>
    <t>Electric Energy, Limestone</t>
  </si>
  <si>
    <t>"DITEKO" sh.p.k</t>
  </si>
  <si>
    <t>K92108022E</t>
  </si>
  <si>
    <t>Electric Energz</t>
  </si>
  <si>
    <t>Kurum International sh.a</t>
  </si>
  <si>
    <t>K02727230T</t>
  </si>
  <si>
    <t>Euron Energy" shpk</t>
  </si>
  <si>
    <t>L57703202C</t>
  </si>
  <si>
    <t>Alb-Energy shpk</t>
  </si>
  <si>
    <t>L51503039D</t>
  </si>
  <si>
    <t>Energal shpk</t>
  </si>
  <si>
    <t>L57703201R</t>
  </si>
  <si>
    <t>"Balkan Green Energy" sh.p.k( ish ESEGEI)</t>
  </si>
  <si>
    <t>K71624026M</t>
  </si>
  <si>
    <t>HEC Lanabregas</t>
  </si>
  <si>
    <t>L41918001E</t>
  </si>
  <si>
    <t>“HIDROALBANIA Energji” shpk</t>
  </si>
  <si>
    <t>K98420202O</t>
  </si>
  <si>
    <t>Add new rows as necessary, right click the row number to the left and select "Insert"</t>
  </si>
  <si>
    <t>&lt;URL&gt;</t>
  </si>
  <si>
    <t>Average crude oil export price</t>
  </si>
  <si>
    <t>Average power sale price</t>
  </si>
  <si>
    <t>3. Reporting projects' list   -     79.35 % has been reported by Projects in 2018; In Albanian Fiscal Legisl. Is not obligatory Project level reporting</t>
  </si>
  <si>
    <t>ALL/ton</t>
  </si>
  <si>
    <t>ALL/MWh</t>
  </si>
  <si>
    <t>Full project name</t>
  </si>
  <si>
    <t>Legal agreement reference number(s): contract, licence, lease, concession, …</t>
  </si>
  <si>
    <t>Affiliated companies, start with Operator</t>
  </si>
  <si>
    <t>Commodities (one commodity/row)</t>
  </si>
  <si>
    <t>Status</t>
  </si>
  <si>
    <t>Production (volume)</t>
  </si>
  <si>
    <t>Unit</t>
  </si>
  <si>
    <t>Production (value)</t>
  </si>
  <si>
    <t>Not applicable</t>
  </si>
  <si>
    <t>Crude oil (2709)</t>
  </si>
  <si>
    <t>Production</t>
  </si>
  <si>
    <t>Natural gas (2711)</t>
  </si>
  <si>
    <t>Nm3</t>
  </si>
  <si>
    <t>Exploration</t>
  </si>
  <si>
    <t>Electrical energy (2716)</t>
  </si>
  <si>
    <t>MWh</t>
  </si>
  <si>
    <t>Hec Lanabregas</t>
  </si>
  <si>
    <t>No.Min.Permit: - 755</t>
  </si>
  <si>
    <t>No.Min.Permit: - 968</t>
  </si>
  <si>
    <t>M3</t>
  </si>
  <si>
    <t>No.Min.Permit: - 643</t>
  </si>
  <si>
    <t>No.Min.Permit: - 493</t>
  </si>
  <si>
    <t>No.Min.Permit: - 865/1</t>
  </si>
  <si>
    <t>No.Min.Permit: - 1680</t>
  </si>
  <si>
    <t>No.Min.Permit: - 874/1</t>
  </si>
  <si>
    <t>No.Min.Permit: - 862/2</t>
  </si>
  <si>
    <t>No.Min.Permit: - 1068</t>
  </si>
  <si>
    <t>No.Min.Permit: - 1482</t>
  </si>
  <si>
    <t>No.Min.Permit: - 1754</t>
  </si>
  <si>
    <t>No.Min.Permit: - 1479</t>
  </si>
  <si>
    <t>No.Min.Permit: - 1541</t>
  </si>
  <si>
    <t>No.Min.Permit: - 536/1</t>
  </si>
  <si>
    <t>No.Min.Permit: - 1305</t>
  </si>
  <si>
    <t>No.Min.Permit: - 742/1</t>
  </si>
  <si>
    <t>No.Min.Permit: - 481</t>
  </si>
  <si>
    <t>No.Min.Permit: - 677/2</t>
  </si>
  <si>
    <t>No.Min.Permit: - 677##</t>
  </si>
  <si>
    <t>No.Min.Permit: - 475</t>
  </si>
  <si>
    <t>No.Min.Permit: - 677</t>
  </si>
  <si>
    <t>No.Min.Permit: - 1792</t>
  </si>
  <si>
    <t>No.Min.Permit: - 1490</t>
  </si>
  <si>
    <t>No.Min.Permit: - 1465</t>
  </si>
  <si>
    <t>No.Min.Permit: - 1379</t>
  </si>
  <si>
    <t>No.Min.Permit: - 1753</t>
  </si>
  <si>
    <t>No.Min.Permit: - 1166</t>
  </si>
  <si>
    <t>No.Min.Permit: - 1612/1</t>
  </si>
  <si>
    <t>No.Min.Permit: - 891</t>
  </si>
  <si>
    <t>No.Min.Permit: - 1337</t>
  </si>
  <si>
    <t>No.Min.Permit: - 1356</t>
  </si>
  <si>
    <t>No.Min.Permit: - 1195/1</t>
  </si>
  <si>
    <t>No.Min.Permit: - 1590</t>
  </si>
  <si>
    <t>No.Min.Permit: - 653/1</t>
  </si>
  <si>
    <t>No.Min.Permit: - 1646</t>
  </si>
  <si>
    <t>No.Min.Permit: - 1279</t>
  </si>
  <si>
    <t>No.Min.Permit: - 1489</t>
  </si>
  <si>
    <t>No.Min.Permit: - 1326</t>
  </si>
  <si>
    <t>No.Min.Permit: - 492</t>
  </si>
  <si>
    <t>No.Min.Permit: - 1428</t>
  </si>
  <si>
    <t>No.Min.Permit: - 1650</t>
  </si>
  <si>
    <t>No.Min.Permit: - 1214</t>
  </si>
  <si>
    <t>No.Min.Permit: - 611</t>
  </si>
  <si>
    <t>No.Min.Permit: - 1500</t>
  </si>
  <si>
    <t>No.Min.Permit: - 1022</t>
  </si>
  <si>
    <t>No.Min.Permit: - 1733</t>
  </si>
  <si>
    <t>No.Min.Permit: - 900/1</t>
  </si>
  <si>
    <t>No.Min.Permit: - 1483</t>
  </si>
  <si>
    <t>No.Min.Permit: - 1283/1</t>
  </si>
  <si>
    <t>No.Min.Permit: - 1163/1</t>
  </si>
  <si>
    <t>No.Min.Permit: - 1806</t>
  </si>
  <si>
    <t>No.Min.Permit: - 488</t>
  </si>
  <si>
    <t>No.Min.Permit: - 1775</t>
  </si>
  <si>
    <t>No.Min.Permit: - 581/1</t>
  </si>
  <si>
    <t>No.Min.Permit: - 1371</t>
  </si>
  <si>
    <t>No.Min.Permit: - 1335</t>
  </si>
  <si>
    <t>No.Min.Permit: - 711</t>
  </si>
  <si>
    <t>No.Min.Permit: - 893</t>
  </si>
  <si>
    <t>No.Min.Permit: - 1082</t>
  </si>
  <si>
    <t>No.Min.Permit: - 1399</t>
  </si>
  <si>
    <t>No.Min.Permit: - 1017/1</t>
  </si>
  <si>
    <t>No.Min.Permit: - 1343</t>
  </si>
  <si>
    <t>No.Min.Permit: - 335/1</t>
  </si>
  <si>
    <t>No.Min.Permit: - 589</t>
  </si>
  <si>
    <t>No.Min.Permit: - 728/1</t>
  </si>
  <si>
    <t>No.Min.Permit: - 999/1</t>
  </si>
  <si>
    <t>No.Min.Permit: - 1139</t>
  </si>
  <si>
    <t>No.Min.Permit: - 729/1</t>
  </si>
  <si>
    <t>No.Min.Permit: - 1776</t>
  </si>
  <si>
    <t>No.Min.Permit: - 1567</t>
  </si>
  <si>
    <t>No.Min.Permit: - 971/1</t>
  </si>
  <si>
    <t>No.Min.Permit: - 1304</t>
  </si>
  <si>
    <t>No.Min.Permit: - 1718</t>
  </si>
  <si>
    <t>No.Min.Permit: - 844/1</t>
  </si>
  <si>
    <t>No.Min.Permit: - 480</t>
  </si>
  <si>
    <t>No.Min.Permit: - 483</t>
  </si>
  <si>
    <t>No.Min.Permit: - 1736</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</si>
  <si>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</si>
  <si>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</si>
  <si>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r>
      <rPr>
        <b/>
        <sz val="11"/>
        <color rgb="FF000000"/>
        <rFont val="Franklin Gothic Book"/>
        <family val="2"/>
      </rPr>
      <t xml:space="preserve">Part 4 (Government revenues) </t>
    </r>
    <r>
      <rPr>
        <sz val="11"/>
        <color rgb="FF000000"/>
        <rFont val="Franklin Gothic Book"/>
        <family val="2"/>
      </rPr>
      <t>contains comprehensive data on government revenues per revenue stream, according to GFSM classification.</t>
    </r>
  </si>
  <si>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</si>
  <si>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</si>
  <si>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</si>
  <si>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</si>
  <si>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</si>
  <si>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</si>
  <si>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Government Finance Statistics codes )</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</si>
  <si>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</si>
  <si>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</si>
  <si>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</si>
  <si>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</si>
  <si>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</si>
  <si>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</si>
  <si>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</si>
  <si>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</si>
  <si>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</si>
  <si>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</si>
  <si>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</si>
  <si>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</si>
  <si>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t>Royalties (1415E1)</t>
  </si>
  <si>
    <t>Royalties</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</si>
  <si>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</si>
  <si>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Ordinary taxes on income, profits and capital gains (1112E1)</t>
  </si>
  <si>
    <t>Tax on profit</t>
  </si>
  <si>
    <t>General taxes on goods and services (VAT, sales tax, turnover tax) (1141E)</t>
  </si>
  <si>
    <t>VAT</t>
  </si>
  <si>
    <t>Social security employer contributions (1212E)</t>
  </si>
  <si>
    <t>Payments for social and health insurance</t>
  </si>
  <si>
    <t>Personal income tax</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</si>
  <si>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</si>
  <si>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Extraordinary taxes on income, profits and capital gains (1112E2)</t>
  </si>
  <si>
    <t>Tax on dividend</t>
  </si>
  <si>
    <r>
      <rPr>
        <i/>
        <u/>
        <sz val="11"/>
        <rFont val="Franklin Gothic Book"/>
        <family val="2"/>
      </rPr>
      <t xml:space="preserve">or, </t>
    </r>
    <r>
      <rPr>
        <b/>
        <u/>
        <sz val="11"/>
        <color theme="10"/>
        <rFont val="Franklin Gothic Book"/>
        <family val="2"/>
      </rPr>
      <t>https://www.imf.org/external/np/sta/gfsm/</t>
    </r>
  </si>
  <si>
    <t>Import VAT</t>
  </si>
  <si>
    <t>Customs and other import duties (1151E)</t>
  </si>
  <si>
    <t>Carbon tax</t>
  </si>
  <si>
    <t>Fines, penalties, and forfeits (143E)</t>
  </si>
  <si>
    <t>Tax penalties</t>
  </si>
  <si>
    <t>Royalty</t>
  </si>
  <si>
    <t>Payments for social and health insurance and Personal Income Tax</t>
  </si>
  <si>
    <t>Excise</t>
  </si>
  <si>
    <t>Circulation tax</t>
  </si>
  <si>
    <t>Bonuses (1415E2)</t>
  </si>
  <si>
    <t>Bonuses</t>
  </si>
  <si>
    <t>Delivered/paid to state-owned enterprise(s) (1415E32)</t>
  </si>
  <si>
    <t>Share of Oil</t>
  </si>
  <si>
    <t>Other/Electric Sector</t>
  </si>
  <si>
    <t>Local Taxes</t>
  </si>
  <si>
    <t>Municipality of Krujë</t>
  </si>
  <si>
    <t>Municipality of Bulqizë</t>
  </si>
  <si>
    <t>Municipality of Patos</t>
  </si>
  <si>
    <t>Municipality of Rroskovec</t>
  </si>
  <si>
    <t>Municipality of Lushnjë</t>
  </si>
  <si>
    <t>Compulsory transfers to government (infrastructure and other) (1415E4)</t>
  </si>
  <si>
    <t>National tariff</t>
  </si>
  <si>
    <t>Regulatory tariff</t>
  </si>
  <si>
    <t>Other payments to the State and local government units</t>
  </si>
  <si>
    <t>Total in USD</t>
  </si>
  <si>
    <t>Additional information</t>
  </si>
  <si>
    <t>Any additional information that is not eligible for inclusion in the table above, please include below as comments.</t>
  </si>
  <si>
    <t>Comment 1</t>
  </si>
  <si>
    <t>Loal taxes figures' are limited only to the reporting subjects perimeter, and do not present industry level data</t>
  </si>
  <si>
    <t>Comment 2</t>
  </si>
  <si>
    <t>Presented as below the taxes considered as excluded</t>
  </si>
  <si>
    <t>Withholding tax</t>
  </si>
  <si>
    <t>Total</t>
  </si>
  <si>
    <t>Comment 3</t>
  </si>
  <si>
    <t>Presented as "Other" under the "Sector" column are the Hydropower companies.</t>
  </si>
  <si>
    <t>Comment 4</t>
  </si>
  <si>
    <t>Please note that the figures reported by the "Albanian Custom Administrate", apart from royalty, include only the companies that were subject of reconciliation.</t>
  </si>
  <si>
    <t>Comment 5</t>
  </si>
  <si>
    <r>
      <t xml:space="preserve">The total concession tariff was not reported by OSHEE; as such it was estimated through the production and contractual data reported by AKBN. The concession tariff was estimated at </t>
    </r>
    <r>
      <rPr>
        <b/>
        <i/>
        <sz val="11"/>
        <color theme="1"/>
        <rFont val="Franklin Gothic Book"/>
        <family val="2"/>
      </rPr>
      <t>ALL 295 million / USD 2.74 million.</t>
    </r>
  </si>
  <si>
    <r>
      <rPr>
        <b/>
        <sz val="11"/>
        <rFont val="Franklin Gothic Book"/>
        <family val="2"/>
      </rPr>
      <t xml:space="preserve">For the latest version of Summary data templates, see </t>
    </r>
    <r>
      <rPr>
        <b/>
        <u/>
        <sz val="11"/>
        <color rgb="FF188FBB"/>
        <rFont val="Franklin Gothic Book"/>
        <family val="2"/>
      </rPr>
      <t>https://eiti.org/summary-data-template</t>
    </r>
  </si>
  <si>
    <r>
      <rPr>
        <b/>
        <sz val="11"/>
        <rFont val="Franklin Gothic Book"/>
        <family val="2"/>
      </rPr>
      <t xml:space="preserve">Give us your feedback or report a conflict in the data! Write to us at  </t>
    </r>
    <r>
      <rPr>
        <b/>
        <u/>
        <sz val="11"/>
        <color rgb="FF188FBB"/>
        <rFont val="Franklin Gothic Book"/>
        <family val="2"/>
      </rPr>
      <t>data@eiti.org</t>
    </r>
  </si>
  <si>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</si>
  <si>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t>How to fill this sheet:</t>
  </si>
  <si>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</si>
  <si>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</si>
  <si>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</si>
  <si>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</si>
  <si>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</si>
  <si>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 xml:space="preserve">Government revenues by Company and Project .  To be stressed the Project level reporting is 79,35 % . Oil Companies : from 7 companies in Oil Exploration only 1 company has not reported to EITI Report represented : 0.03 % of the total oil Production.  Mines :  From selected 132 comanies, represented 91% of total production;  100 companies reported to EITI Report represented 83.6% of total minerar production and 77 companies has reported in the Project level reporting represented aprox. 71% total minerar production. Hydroenergy sector : from 17 companies selected represented 90.7% te total production.  11 subject has raported to EITI Report represented 84.7 % of hydroenergy total production. </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</si>
  <si>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</si>
  <si>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</si>
  <si>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levid) on project (Y/N)</t>
  </si>
  <si>
    <t>Reported by project (Y/N)</t>
  </si>
  <si>
    <t>Project name</t>
  </si>
  <si>
    <t>Reporting currency</t>
  </si>
  <si>
    <t>Payment made in-kind (Y/N)</t>
  </si>
  <si>
    <t>In-kind volume (if applicable)</t>
  </si>
  <si>
    <t>Unit (if applicable)</t>
  </si>
  <si>
    <t>Comments</t>
  </si>
  <si>
    <t>No</t>
  </si>
  <si>
    <t>Payments for social and health insurance and personal income tax</t>
  </si>
  <si>
    <t>Tax Penalties</t>
  </si>
  <si>
    <t>Y</t>
  </si>
  <si>
    <t>N</t>
  </si>
  <si>
    <t>Signature Bonus</t>
  </si>
  <si>
    <t>Withholding Tax</t>
  </si>
  <si>
    <t>Share of oil</t>
  </si>
  <si>
    <t>ERVIN</t>
  </si>
  <si>
    <t>no</t>
  </si>
  <si>
    <t>Comment 1: The revenue values presented in the tableabove reflect the adjusted government reporting, amended as per the explained discrepancies throughout the reconciliation process.</t>
  </si>
  <si>
    <t xml:space="preserve"> 4.2 Sale of the state’s share of production or other revenues collected in kind</t>
  </si>
  <si>
    <t>Objective of Requirement 4.2</t>
  </si>
  <si>
    <t>Progress towards the objective of the requirement, to ensure transparency in the the sale of in-kind revenues of minerals, oil and gas to allow the public to assess whether the sales values correspond to market values and ensure the traceability of the proceeds from the sale of those commodities to the national Treasury.</t>
  </si>
  <si>
    <t>Is Requirement 4.2 applicable in the period under review?</t>
  </si>
  <si>
    <t xml:space="preserve">The report confirms (p.160) that share oil was the only form of in-kind payment made to the state. </t>
  </si>
  <si>
    <t>Were the proceeds of the sales of the state's in-kind revenues considered material by the MSG in the period under review?</t>
  </si>
  <si>
    <t xml:space="preserve">The report notes (p.196) revenue reported by Albpetrol with regard to in-kind oil payments cannot not be compared to the amounts disclosed in its audited financial statements, because the AFS are prepared on accrual basis of accounting. </t>
  </si>
  <si>
    <t>Does the government disclose data on in-kind revenues and sales of state share of production?</t>
  </si>
  <si>
    <t>EITI Report pages : 47; 48</t>
  </si>
  <si>
    <t xml:space="preserve">The report notes (p.49) there is no current practice of collecting share of oil from AKBN and there are no current arrangements established between AKBN and the Government on the transfer of oil or proceeds from the sale of oil from AKBN to the Government. Yet Albpetrol reported collecting 78.3 thousand tons of crude oil in 2017, and 56.6 thousand tons in 2018 (p.44). And the share of production allocated to Albpetrol can be either paid in cash or in kind, however current petroleum agreements in the production phase foresee payments made in oil rather than cash (p.25). </t>
  </si>
  <si>
    <t xml:space="preserve">The report makes some confusing statements. Please clarify the role of AKBN vs. the role of Albpetrol in collecting shares of oil. Please explain how Albpetrol transfers the money to the treasury (e.g. revenue transferred to the state) as well as the volume received and sold to the state.  </t>
  </si>
  <si>
    <r>
      <t xml:space="preserve">AKBN benefits paymets from new Hydrocarbon Agreements for the free - Blocks ( not in the Albpetrol juridiction ) like : Agreement signing bonuses; Training bonuses.                     Albpetrol benefits : Pre-existing production, Production share, Training bounuses ( </t>
    </r>
    <r>
      <rPr>
        <i/>
        <sz val="11"/>
        <color theme="1"/>
        <rFont val="Franklin Gothic Book"/>
        <family val="2"/>
      </rPr>
      <t>20.ooo -50.000 USD depend of the  Agreement )</t>
    </r>
    <r>
      <rPr>
        <sz val="11"/>
        <color theme="1"/>
        <rFont val="Franklin Gothic Book"/>
        <family val="2"/>
      </rPr>
      <t xml:space="preserve">.  The share of production allocated to Albpetrol can be either paid in cash or in kind, however current petroleum agreements in the production phase foresee payments made in oil rather than cash                              Albpetrol transfers money to the state budget through : Rent, Income Tax, VAT, as well as Local Taxes paid to LGUs.   </t>
    </r>
  </si>
  <si>
    <t>If yes, what was the volume received?</t>
  </si>
  <si>
    <t>Crude oil (2709), volume</t>
  </si>
  <si>
    <t>EITI Report page 48</t>
  </si>
  <si>
    <t>Natural gas (2711), volume</t>
  </si>
  <si>
    <t>n/a .  The associated Gas production has not generated material commercial benefits for Albpetrol or private oil companies.</t>
  </si>
  <si>
    <t>Add commodities here, volume</t>
  </si>
  <si>
    <t>If yes, what was sold?</t>
  </si>
  <si>
    <t>EITI Report page 47</t>
  </si>
  <si>
    <t>Tosk Energji sha (NUIS
L51817007A)
K = 0.0105 $/bbl</t>
  </si>
  <si>
    <t>EITI Report 47</t>
  </si>
  <si>
    <t>n/a</t>
  </si>
  <si>
    <t>If yes, do disclosures include payments related to swap agreements and resource-backed loans, where applicable?</t>
  </si>
  <si>
    <t>If yes, has the MSG considered whether disclosures should be broken down by individual sale, type of product and price?</t>
  </si>
  <si>
    <t xml:space="preserve">Albpetrol and the oil companies report aggregated amounts of the in-kind payments made. These payments are confirmed through regular reconciliation procedures between the two parties. However, the IA found that the lack of disaggregation in reporting can impact the reconciliation procedure. There were no issues in reconciling payments made in-kind throughout the reconciliation. The only material amounts not reconciled were those made by companies that did not report.  </t>
  </si>
  <si>
    <t xml:space="preserve">The IA recommends to strengthen implementation, the MSG may request that future EITI reporting clearly disaggregate the state’s in-kind revenues from Albpetrol’s equity oil, as it has done in previous EITI Reports, and that these payments, including any outstanding liabilities, are reconciled between the parties. Has the MSG considered this recommendation and taken any decisions? </t>
  </si>
  <si>
    <t>MSG is considering this recomandation</t>
  </si>
  <si>
    <t>If yes, do public disclosures include information such as the type of product, price, market and sale volume, ownership of the product sold and nature of contract?</t>
  </si>
  <si>
    <t xml:space="preserve">EITI Report; Albetrol </t>
  </si>
  <si>
    <t>albpetrol.gov.al</t>
  </si>
  <si>
    <t>Pages : 47, 48</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</si>
  <si>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</si>
  <si>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Albetrol.gov.al;   akbn.gov.al</t>
  </si>
  <si>
    <t xml:space="preserve">The information appears to be systematically disclosed, but cannot be located without the page link to the referenced websites. </t>
  </si>
  <si>
    <t xml:space="preserve">Please provide page link to the references websites to make it easier to locate the requested information. </t>
  </si>
  <si>
    <t>Albpetrol has published all the procedures of Oil sales auctions  in Albpetrol official webpage : https://albpetrol.al/category/lajme-dhe-njoftime/</t>
  </si>
  <si>
    <t>If yes, have companies buying oil, gas and minerals from the state, including state-owned enterprises (or appointed third parties), disclosed volumes received from the state or state-owned enterprise and payments made for the purchase of oil, gas and solid minerals?</t>
  </si>
  <si>
    <t xml:space="preserve">Company names, quantities and value of oil sold are reported on pages 47-48, so it would appear the answer should be Yes rather than N/A. </t>
  </si>
  <si>
    <t xml:space="preserve">Please confirm if the MSG is satisified that this information is fully covered in the report or if there are any gaps. </t>
  </si>
  <si>
    <t>If yes, has the MSG considered the reliability of data on in-kind revenues and considered further efforts to address any gaps, inconsistencies and irregularities in the information disclosed in accordance with Requirement 4.9?</t>
  </si>
  <si>
    <t xml:space="preserve">The report notes (p.136) the MSG agreed to reconcile quantities and values of crude oil sold from Albpetrol to its contractors in an attempt to increase the accuracy and completeness of commodity trading data.  The reconciliation was not successful because Albpetrol cannot provide access to its contractors.  </t>
  </si>
  <si>
    <t>Is the MSG satisfied with the response from Albpetrol?  Are there any other ideas on how to improve accuracy and completeness?</t>
  </si>
  <si>
    <t xml:space="preserve"> Albpetrol actually has improved the transparency performance and related data publishing </t>
  </si>
  <si>
    <t>If yes, what was the total revenue transferred to the state from the proceeds of oil, gas and minerals sold?</t>
  </si>
  <si>
    <t xml:space="preserve"> Total : 761 mil.
a.    564 mil. -  Royality  
b. 197 mil.  - Taxes on Profit 
c. Dividend :   0 
</t>
  </si>
  <si>
    <t>Leke</t>
  </si>
  <si>
    <t>EITI Report</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</si>
  <si>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</si>
  <si>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</si>
  <si>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</si>
  <si>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Is Requirement 4.3 applicable in the period under review?</t>
  </si>
  <si>
    <t xml:space="preserve"> No</t>
  </si>
  <si>
    <t>Determined to be not applicable to Albania during 2019 Validation, but with the caveat that the MSG had not sufficiently commented on the requirement in the 2016 report. MSG notes in the 2018 Summary Data file that information on agreements is available in the contracts that companies sign with the government. The arrangements differ based on the case.</t>
  </si>
  <si>
    <t xml:space="preserve">Please explain any further work by the MSG to determine if the requirement is applicable to Albania.  </t>
  </si>
  <si>
    <t>That information on agreements is available in the contracts that companies sign with the government. The arrangements differ based on the case.</t>
  </si>
  <si>
    <t>Does the government disclose information on barter and infrastructure agreements?</t>
  </si>
  <si>
    <t>Information on barter and Infrastructure agreements are part of each specific Agreement  and they don’t disclose these informations specifically separated</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</si>
  <si>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</si>
  <si>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</si>
  <si>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</si>
  <si>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</si>
  <si>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</si>
  <si>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</si>
  <si>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</si>
  <si>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 xml:space="preserve"> No </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</si>
  <si>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</si>
  <si>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</si>
  <si>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</si>
  <si>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</si>
  <si>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NO</t>
  </si>
  <si>
    <t xml:space="preserve">Determined not to be applicable to Albania during the 2019 Validation.  The MSG should check the applicability of the requirement on an annual basis. </t>
  </si>
  <si>
    <t>Does the government disclose information on transportation revenues?</t>
  </si>
  <si>
    <t xml:space="preserve">Actually No Transportation Revenues from Extractive to the Government. Albania is one of the transit countries of the Trans Adriatic Pipeline (TAP) from 
 Shah Deniz II field to Europe
(www.tap-ag.al). TAP is currently the largest contributor of the foreign direct investments in
the country. Since the commencement of the construction TAP has invested
about EUR 1.5 billion. As set in the Host Government Agreement between
TAP and the Government of Albania, TAP will spend EUR 14 million in
infrastructure and other investments for the benefit of civil society and
affected communities.
TAP’s investments and corporate social activities are disclosed in its official
website www.tap-ag.al. According to the study, domestic gas consumption needs are forecasted at
2,167 million m3
in 2040 (including agriculture and transport). In the same
year, potential use of gas in production of electrical power is estimated at
770 million m3
, while potential use of gas in the oil refining process is
forecasted at 89 million m3
.
</t>
  </si>
  <si>
    <t>EITI REPORT</t>
  </si>
  <si>
    <t>Pages : 57-59</t>
  </si>
  <si>
    <t xml:space="preserve">Report section 3.1.6 describes oil transportation activities but unclear whether transportation revenues exist. For the mining sector, it is unclear from the discussion in section 4.3.4 whether the MSG has considered the applicability of this requirement for the period under review. </t>
  </si>
  <si>
    <t xml:space="preserve">Please clarify whether the oil and mining sectors generated any transportation revenues during 2018. If this is unknown, please identify where are the gaps to find this information. </t>
  </si>
  <si>
    <t>Actually No Transportation Revenues from Extractive to the Government.</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</si>
  <si>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</si>
  <si>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</si>
  <si>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</si>
  <si>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</si>
  <si>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</si>
  <si>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</si>
  <si>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</si>
  <si>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Is Requirement 4.5 applicable in the period under review?</t>
  </si>
  <si>
    <t xml:space="preserve">Reporting focuses on transactions between the oil sector SOE Albpetrol and the government. </t>
  </si>
  <si>
    <t xml:space="preserve">Please indicate if the mining and hydropower sector SOEs made any payments to the government. </t>
  </si>
  <si>
    <t>In Mining Sector there are not  active SOEs companies.  In Hydropowr sector KESH as SOE made payments to state budget accordingly with SOE financial obligations reported in the EITI Report</t>
  </si>
  <si>
    <t>Does the government disclose information on SOE transactions?</t>
  </si>
  <si>
    <t>akbn.gov.al;   albpetrol.gov.al</t>
  </si>
  <si>
    <t>EITI Report pages : 43-45</t>
  </si>
  <si>
    <t>If yes, are company payments to SOEs considered material by the MSG?</t>
  </si>
  <si>
    <t>If yes, what were the total revenues received from companies by SOEs?</t>
  </si>
  <si>
    <t>6,375  mln LEKE</t>
  </si>
  <si>
    <t xml:space="preserve">The figure 6,375 mln LEKE is not found on p.44 of the report. </t>
  </si>
  <si>
    <t xml:space="preserve">Please clarify source of the figure. </t>
  </si>
  <si>
    <t>EITI Report page 49</t>
  </si>
  <si>
    <t>If yes, are government transfers to SOEs considered material by the MSG?</t>
  </si>
  <si>
    <t xml:space="preserve"> No Government trasfers to SOE</t>
  </si>
  <si>
    <t xml:space="preserve">It would appear the government made no transfers to the oil sector SOE Albpetrol, but unclear whether the government made transfers to SOEs in other sectors. </t>
  </si>
  <si>
    <t xml:space="preserve">Please clarify whether the government made transfers to any SOEs in the mining or hydropower sectors. </t>
  </si>
  <si>
    <t>Government made no trasfersto any SOEs in the Mining and HP sectors</t>
  </si>
  <si>
    <t>If yes, what were the total revenues received from government by SOEs?</t>
  </si>
  <si>
    <t>If yes, are SOEs transfers to government considered material by the MSG?</t>
  </si>
  <si>
    <t>If yes, what were the total revenues received by government from SOEs?</t>
  </si>
  <si>
    <t>761 MLN leke</t>
  </si>
  <si>
    <t xml:space="preserve">These figures are payments from Albpetrol. </t>
  </si>
  <si>
    <t xml:space="preserve">Did the government receive payments from any other SOEs during the period under revue?  KESH in the hydropower sector or any of the SOEs in the mining sector?  </t>
  </si>
  <si>
    <t>Government receives payments only from KESH in HP sector reported in the EITI Report</t>
  </si>
  <si>
    <t>If yes, has the MSG demonstrated that the disclosures above are comprehensive and reliable?</t>
  </si>
  <si>
    <t xml:space="preserve">Albpetrol and the Albanian Power Corporation (KESH, operating in the hydropower sector) were the only SOEs including in reporting that produced audited financial statements.  They were subject to two layers of audits, which the IA notes provides a “medium” level of assurance (p.135).  None of the other public institutions (e.g. AKBN) were required by law to publish annual financial statements.  </t>
  </si>
  <si>
    <t xml:space="preserve">Albpetrol as the sole SOE in Albania pays taxes to the Government, applicable to all Oil companies, as well as pays dividends as the sole Shareholder in the company. </t>
  </si>
  <si>
    <t xml:space="preserve">Despite the high staff costs, Albpetrol has been profitable so far. </t>
  </si>
  <si>
    <t xml:space="preserve">Revenues are mainly derived from the sale of available oil. </t>
  </si>
  <si>
    <t xml:space="preserve">In 2018, Albpetrol operated at a loss. </t>
  </si>
  <si>
    <t xml:space="preserve">Based on the statements of the (audited) financial statements, Albpetrol has not received or lent to the Government so far. Also, Albpetrol has not lent and is not an active lender to any private entity in 2018. </t>
  </si>
  <si>
    <t xml:space="preserve">Dividends are not paid consistently. </t>
  </si>
  <si>
    <t xml:space="preserve">However, Albpetrol and the Government have not stated any specific policy implemented in determining the amount of dividend paid to the Government. </t>
  </si>
  <si>
    <t xml:space="preserve">Requirement 4.6: Subnational direct payments          </t>
  </si>
  <si>
    <t>Objective of Requirement 4.6</t>
  </si>
  <si>
    <t>Progress towards the objective of the requirement, to enable stakeholders to gain an understanding of benefits  to local governments through transparency in companies’ direct payments to subnational entities and to strengthen public oversight of subnational governments’ management of their internally-generated extractive revenues.</t>
  </si>
  <si>
    <t xml:space="preserve">Corrective Action from 2019 Validation: "In accordance with Requirement 4.6, Albania is required to ensure that all company payments to subnational government entities, when material, are disclosed and reconciled. Albania is encouraged to publicly disclose a more detailed explanation of the types of local taxes collected by local governments and to enhance its outreach to local governments ahead of future EITI reporting and reconciliation of material direct subnational payments."                     </t>
  </si>
  <si>
    <t xml:space="preserve">Please use Box P3 to summarize efforts to address the Corrective Action, noting any progress or obstacles.                                           </t>
  </si>
  <si>
    <t xml:space="preserve">  MSG has identified problems related to this issue and in the work plan for 2021 has foreseen a study related to reporting by LGUs. The result of this study will lead to the development of a methodology on reporting.                                                                              </t>
  </si>
  <si>
    <t xml:space="preserve">Is Requirement 4.6 applicable in the period under review?                                                                                          </t>
  </si>
  <si>
    <t>In the EITI Repor.</t>
  </si>
  <si>
    <t>EITI Report page reference 126-137</t>
  </si>
  <si>
    <t xml:space="preserve">Does the government disclose information on direct subnational payments?                                                                                   </t>
  </si>
  <si>
    <t>EITI Report page reference 126-137, 151-155</t>
  </si>
  <si>
    <t>If yes, what was the total sub-national revenues received?</t>
  </si>
  <si>
    <t>EITI Report page reference 131-132</t>
  </si>
  <si>
    <t xml:space="preserve">If yes, are there public disclosures by all companies of their material direct subnational payments?                                       </t>
  </si>
  <si>
    <t>2018 Albania Summary Report</t>
  </si>
  <si>
    <t>2018 Albania Summary Report                   (4.1-Government revenues by company)</t>
  </si>
  <si>
    <t xml:space="preserve">If yes, are there public disclosures by all local government units of material revenues collected from companies' direct subnational payments?                                   </t>
  </si>
  <si>
    <t>EITI Report page reference 151-155</t>
  </si>
  <si>
    <r>
      <t>Direct subnational payments are referred to in the report as “other payments to LGUS” p. 147-8. The report confirms these are not material, i.e. 1.16% of total payments paid to LGUs in 2018. We assume these are the payments referred to in Table 40 (p.150).  This is slightly confusing because Table 40 also refers to other payments. The MSG selection of six LGUs in scope were based on royalties.</t>
    </r>
    <r>
      <rPr>
        <sz val="11"/>
        <color rgb="FF7030A0"/>
        <rFont val="Franklin Gothic Book"/>
        <family val="2"/>
      </rPr>
      <t xml:space="preserve">                            </t>
    </r>
  </si>
  <si>
    <t xml:space="preserve">Although the report says that all direct subnational payments in total are not material, it is difficult for to make this assessment without knowing the total universe of direct payments and the corresponding revenue for each stream. Please explain any other revenue streams from companies to LGUs besides royalties.  This relates to the corrective action which encourages a more detailed explanation of the types of local taxes collected by LGUs.    </t>
  </si>
  <si>
    <t xml:space="preserve"> Mining entities pay taxes to the local government like all other economic entities based on local tax law.(https://www.financa.gov.al/wp-content/uploads/2017/11/8.pdf).                                       -  MSG has identified problems related to this issue and in the work plan for 2021 has foreseen a study related to reporting by LGUs. The result of this study will lead to the development of a methodology on reporting.   </t>
  </si>
  <si>
    <t xml:space="preserve">If yes, has the MSG agreed a procedure to address data quality and assurance on subnational payments, in accordance with Requirement 4.9?                                                      </t>
  </si>
  <si>
    <t xml:space="preserve">The report notes gaps in LGU reporting of subnational revenue payments from companies: “Municipality reporting lacked the detail required to understand what type of payments they received from companies.  As a result, we cannot deduce whether the payments they reported are directly linked to the companies’ extractive activities” (p.149).  LGU reporting was delayed and partial without explanation of reasons for omission of certain flows (p.195).  Company reporting sheds light on payments to LGUs.  Tables 40 to 45 provide details of company payments to the six sampled LGUs, disaggregated by mining, oil and gas, and hydro sectors and further disaggregated by social and environmental payments, payments for services, local taxes and “other” payments.   </t>
  </si>
  <si>
    <t xml:space="preserve">
EITI Report Chapter 6 for Royalty and 7.4.5 for other payments to LGUs.
In the EITI Report is described at the above chapter other revenue streams from companies to LGUs. In order to conduct an analysis of revenues collected by LGUs from the sectors in scope, both the payments reported by companies and those reported by the six selected LGUs were analysed. In both cases, other payments beside Royalties were at a low materiality. Such payments are mainly comprised of Local taxes, Social and Environmental payments, payments for Services and others.  (As a side note, Royalties are not paid directly from companies to LGUs. As explained in the Report, royalties are transferred from the central government to LGUs)                                             -  MSG has identified problems related to this issue and in the work plan for 2021 has foreseen a study related to reporting by LGUs. The result of this study will lead to the development of a methodology on reporting.   </t>
  </si>
  <si>
    <t>The Royalty is collected by the State which distributes it to the respective Local government units.</t>
  </si>
  <si>
    <t xml:space="preserve">Requirement 4.7: Level of disaggregation                     </t>
  </si>
  <si>
    <t>Objective of Requirement 4.7</t>
  </si>
  <si>
    <t>Progress towards the objective of the requirement, to ensure disaggregation in public disclosures of company payments and government revenues from Extractives that enables the public to assess the extent to which the government can monitor its revenue receipts as defined by its legal and fiscal framework, and that the government receives what it ought to from each individual extractive project.</t>
  </si>
  <si>
    <t xml:space="preserve">Fully met </t>
  </si>
  <si>
    <t xml:space="preserve">Some questions about disaggregation of data and project level reporting (PLR).                        </t>
  </si>
  <si>
    <t xml:space="preserve">Are public disclosures of financial data (on material company payments and government revenues) disaggregated by individual company, government entity and revenue stream?                                                                  </t>
  </si>
  <si>
    <t>2018 Albania Summary Report,   EITI Repor</t>
  </si>
  <si>
    <t>EITI Report page reference 131-132, 151-156</t>
  </si>
  <si>
    <t xml:space="preserve">The report notes that EITI reporting requirements for “recipient government institutions currently disagree with their statutory duty to maintain confidentiality regarding the information obtained through their regulatory activities” (p.154).  The issue appears to concern prior consent of licensees for the disclosure of tax and customs data.  The practical implication for EITI reporting is that release of disaggregated company data requires the MSG to obtain official consent from companies through a representation letter.       </t>
  </si>
  <si>
    <t xml:space="preserve">How is the MSG approaching the challenge of collecting disaggregated company data?  Are there any different approaches that could improve the response rate of companies?                  </t>
  </si>
  <si>
    <t>MSG has analyzed Project Based Reporting. During the discussions, government and business representatives considered it impossible to meet such a request for several reasons. Entities that have several licenses of the same mineral have only one mineral treatment line. All financial transactions are done in the nephew's garden. The economic activity for each license is very small (only production can be given for each mining license). Meeting this requirement for mining units would incur excessive costs, completely unnecessary and interest-free. Representatives of Civil Society supported the reporting on the project with the sole arguments of the benefit of individual units from royalties. This problem that can be solved as in the case of hydrocarbons when the oil field extends to several local units.</t>
  </si>
  <si>
    <t xml:space="preserve">Has the MSG documented which forms of legal agreements constitute a project, in accordance with to the definition in Requirement 4.7?                                </t>
  </si>
  <si>
    <t>in the process of discussion</t>
  </si>
  <si>
    <t xml:space="preserve">The terms “project” is not defined in Albanian legislation, making project level reporting unachievable under the current legal framework (report p.192).   However, the 2019 Standard defines project so the Validation team will assess this requirement based on that definition.                                                </t>
  </si>
  <si>
    <t xml:space="preserve">Has the MSG documented which legal agreements are substantially interconnected or overarching?                  </t>
  </si>
  <si>
    <t xml:space="preserve">Has the MSG documented which revenue streams are imposed or levied at the level of the legal agreements, not at a company level?                                                    </t>
  </si>
  <si>
    <t xml:space="preserve">Has the MSG ensured that the relevant revenue data is disaggregated by individual project?                                            </t>
  </si>
  <si>
    <t xml:space="preserve"> Section 8.5 of the report discusses PLR in detail including the MSG working definition. The IA recommends the MSG undertake an economic study to understand the true benefit for all parties involved of taking steps towards facilitating PLR, as this would come with a time and cost burden to both public and private sectors.                                                           </t>
  </si>
  <si>
    <t xml:space="preserve">Please provide an update on the MSG work in this area. Any progress before the commencement of Validation can be offered for consideration by the Validation team.                     </t>
  </si>
  <si>
    <t>In the future MSG will come up with a final decision to determine what economic data can be provided for each mining permit. Practically AKBN receives data on the amount of production, Investments and guarantees paid for mining permits.</t>
  </si>
  <si>
    <t xml:space="preserve">What percentage of revenues levied by Project has been reported by project?                                                               </t>
  </si>
  <si>
    <t>#4.1 Reporting Entities</t>
  </si>
  <si>
    <t xml:space="preserve">The report presents reconciled information disaggregated by company, revenue stream and government entity.  The prior consent issue is sighted as a factor for a response rate of about 50% of companies that signed representation letters.  This affected disclosure reporting with the need to aggregate data for the non-consenting companies in the reconciliation presentation found in the annexes.  Appendix 5 provides a full list of reporting companies.       </t>
  </si>
  <si>
    <t xml:space="preserve">The report states that figures are presented on aggregated form for companies that refuse disclosure in the report. How many companies are these out of the total number of companies?               </t>
  </si>
  <si>
    <t xml:space="preserve">    
Chapter 8.5 &amp; Table 46
As described in the EITI Report, all Oil&amp;Gas companies would be considered as 1 Project. As such any reporting from those companies should fulfill the requirement for Project level reporting.
As for Mining, all companies with only 1 license would be considered 1 Project. As such any reporting from those companies should fulfill the requirement.
Mining companies with more than 1 license, would be considered as operating 1 project per each license. In that case, due to fiscal limitations, only Royalties are applicable to be reported at project level. Other payments are impossible to disagregate due to the fiscal regime and accounting regulations applied in the country. For those companies, as described in the above mentioned Chapter and Table 46, the IA requested to report at project level for the applicable revenues. From all mining companies selected for 2018, 49 had more than 1 license; from that 37 reported; from that only 16 disaggregated requested revenues to project (license) level. Such data is displayed at Table 46.  Only 2 of the 143 companies that reported disagreed with the publication of payments.          </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</si>
  <si>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</si>
  <si>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</si>
  <si>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</si>
  <si>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t>Fully met / Exceeded</t>
  </si>
  <si>
    <t xml:space="preserve">The report covers data from 2017 and 2018.  It was published on 20 December 2020.  The IA confirms the accounting period.  The 2017 data was published one year late, but the most recent data for 2018 that will be considered for Validation was published on time. </t>
  </si>
  <si>
    <t>Yes, even the data for 2018 were published on time</t>
  </si>
  <si>
    <t xml:space="preserve">Data timeliness (no. of years from fiscal year end to publication)                                                              </t>
  </si>
  <si>
    <t>&lt; 2 &gt;</t>
  </si>
  <si>
    <t xml:space="preserve">Has the MSG approved the period for reporting?                                                                             </t>
  </si>
  <si>
    <t xml:space="preserve">Are there any plans by the MSG to improve the timeliness of EITI datadisclosures?                                           </t>
  </si>
  <si>
    <t xml:space="preserve">Yes.  In the discussion processs </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</si>
  <si>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</si>
  <si>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</si>
  <si>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</si>
  <si>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 xml:space="preserve"> Fully met </t>
  </si>
  <si>
    <t>Corrective Action from 2019 Validation:  "1. In accordance with Requirement 4.9.a, the EITI requires an assessment of whether the payments and revenues are subject to credible, independent audit, applying international auditing standards. In accordance with requirement 4.9.b.iii and the standard Terms of Reference for the IA agreed by the EITI Board, the MSG and IA should develop and agree quality assurance procedures for Albania’s EITI reporting, based on a review of audit and assurance practices in the year under review. Albania should ensure that the IA provides an assessment of whether all companies and government entities within the agreed scope of the EITI reporting process provided the requested information. Any gaps or weaknesses in reporting to the IA must be disclosed in the EITI Report, including naming any entities that failed to comply with the agreed procedures, and an assessment of whether this is likely to have had material impact on the comprehensiveness and reliability of the report. Albania should ensure that the IA provides an assessment of comprehensiveness and reliability of the (financial) data presented, including an informative summary of the work performed by the Independent Administrator and the limitations of the assessment provided. In accordance with requirement 8.3.c.i, the MSG should develop and disclose an action plan for addressing the deficiencies in the reliability of reporting documented in the initial assessment."</t>
  </si>
  <si>
    <t xml:space="preserve">Does government routinely disclose financial data from Requirement 4.1 (full disclosure of revenue streams for both government and companies) of the the EITI Standard                                                                                            </t>
  </si>
  <si>
    <t xml:space="preserve"> EITI reportin</t>
  </si>
  <si>
    <t xml:space="preserve">EITI Report ,                                     </t>
  </si>
  <si>
    <t>EITI Report page reference 133-161</t>
  </si>
  <si>
    <t xml:space="preserve">The government does not publicly and systematically disclose revenue streams for either companies or government entities.  </t>
  </si>
  <si>
    <t xml:space="preserve">Is the data subject to credible, independent audits, applying international standards?                                                                </t>
  </si>
  <si>
    <t>EITI Report ,                                     Bussines Nation Center Q.K.B</t>
  </si>
  <si>
    <t>EITI Report ,                                     Q.K.B</t>
  </si>
  <si>
    <t xml:space="preserve">EITI reported data is not specifically audited.  Chapter 7 and the lessons learned section (p.200) note that the method applied in the previous (2016) report for the assessment of the level of assurance on EITI reported numbers “has not been of value added.” For the 2017-18 reporting period, “the MSG has not decided on a different method of assessing assurance levels for the reported numbers, nor on the level of assurance required for the flows” (p.200).  The IA recommends that the MSG decide on the elements that would be required to assess the level of assurance, and a methodology for how the assurance level is to be assessed.                       </t>
  </si>
  <si>
    <t xml:space="preserve">Please describe MSG efforts to address the IA recommendations. </t>
  </si>
  <si>
    <r>
      <t>The reporting of companies is done according to the economic balance sheets of the activity of reporting companies which is certified by the tax authorities and made public in Q.K.B. Also the information is received from the General Directorate of Taxes and from the General Directorate of Customs, any discrepancies in the information is reconciled to an acceptable level. have it published on the official website of the NBC together with the Bal</t>
    </r>
    <r>
      <rPr>
        <sz val="11"/>
        <color rgb="FF7030A0"/>
        <rFont val="Franklin Gothic Book"/>
        <family val="2"/>
      </rPr>
      <t>an</t>
    </r>
    <r>
      <rPr>
        <sz val="11"/>
        <rFont val="Franklin Gothic Book"/>
        <family val="2"/>
      </rPr>
      <t xml:space="preserve">ce Sheet of the respective year.    </t>
    </r>
    <r>
      <rPr>
        <sz val="11"/>
        <color rgb="FF7030A0"/>
        <rFont val="Franklin Gothic Book"/>
        <family val="2"/>
      </rPr>
      <t xml:space="preserve">            </t>
    </r>
  </si>
  <si>
    <t xml:space="preserve">Are government agencies subject to credible, independent audits?                                                                                                                </t>
  </si>
  <si>
    <t xml:space="preserve">  High Control of the State Institution -  K.L.Sh</t>
  </si>
  <si>
    <t>EITI Report ,  K.L.Sh                             Q.K.B</t>
  </si>
  <si>
    <r>
      <rPr>
        <b/>
        <sz val="12"/>
        <rFont val="Calibri"/>
        <family val="2"/>
        <scheme val="minor"/>
      </rPr>
      <t xml:space="preserve">EITI Report page reference 1451-146,                                  </t>
    </r>
    <r>
      <rPr>
        <b/>
        <u/>
        <sz val="12"/>
        <color theme="10"/>
        <rFont val="Calibri"/>
        <family val="2"/>
        <scheme val="minor"/>
      </rPr>
      <t xml:space="preserve">  http://qkb.gov.al/     http://www.klsh.org.al/web/Raporte_Auditimi_201_1.php</t>
    </r>
  </si>
  <si>
    <t xml:space="preserve">No special audit requirements are placed on the public institutions providing supervision and oversight of the extractive sector.  Government entities undergo ad hoc audits conducted by the supreme state auditor. SoEs also undergo statutory audit.                                                   </t>
  </si>
  <si>
    <t xml:space="preserve">      Entities operating in the extractive industry are subject to tax legislation like all economic entities. Also, these entities are subject to control by the A.K.B.N state agency which has the object of control and monitoring of these entities.   </t>
  </si>
  <si>
    <t>Government audits database</t>
  </si>
  <si>
    <t xml:space="preserve">Are companies subject to credible, independent audits?                                    </t>
  </si>
  <si>
    <t xml:space="preserve">National Bussines Center/ Taxes General Directory </t>
  </si>
  <si>
    <t>http://qkb.gov.al/, https://www.tatime.gov.al/c/6</t>
  </si>
  <si>
    <r>
      <t xml:space="preserve">Companies that fulfil the conditions set by the Albanian legal framework undergo statutory audit.  No special audit requirements are placed on licensees operating in the extractive sector.  Current regulatory provisions require incorporated entities to apply either International Financial Reporting Standards (IFRS) published by International Accounting Standards Board (IASB) or the National Accounting Standards (NAS) published by the National Accounting Council for statutory accounting and reporting purposes.  The financial statements of all companies operating in Albania are publicly available and can be accessed on the National Business Center’s website.                             </t>
    </r>
    <r>
      <rPr>
        <sz val="11"/>
        <color rgb="FF7030A0"/>
        <rFont val="Franklin Gothic Book"/>
        <family val="2"/>
      </rPr>
      <t xml:space="preserve"> </t>
    </r>
  </si>
  <si>
    <t xml:space="preserve">We clarify: - All entities that Albanian law requires to have financial statements audited by an independent expert, have this audit and is published in the Q.K.B together with their Balance Sheet.                                                                   In EITI Report Chapter 7;  7.2 for Government and SoE; 7.3 for private entities.
In EITI Report the IA  has developed a methodology stated in the respective Chapter for both Government and SoE and for Private Entities as a means to show a potential model to be considered for the next Reports in the future. 
In the EITI activity Data quality is optimzed by the process of cross-referencing data from  different sources of information : Central Government institutions, Tax and Customs Authorities, SOEs, LGUs  and private Entities.                                                             </t>
  </si>
  <si>
    <t xml:space="preserve">Company audits database                                                                        </t>
  </si>
  <si>
    <t xml:space="preserve">National Bussitional Center </t>
  </si>
  <si>
    <t xml:space="preserve">OTHER GAPS:    </t>
  </si>
  <si>
    <t xml:space="preserve">Has the MSG applied a procedure for disclosures in accordance with the standard procedures endorsed by the EITI Board?                                                                                                     </t>
  </si>
  <si>
    <r>
      <t xml:space="preserve">No determination of percentage of revenues (not number of companies) that are not covered by audited financial statements both for companies, governments and SOEs. Instead the report refers to companies not obliged to publish audited statements ( p. 142)                                   </t>
    </r>
    <r>
      <rPr>
        <sz val="11"/>
        <color rgb="FF7030A0"/>
        <rFont val="Franklin Gothic Book"/>
        <family val="2"/>
      </rPr>
      <t xml:space="preserve"> </t>
    </r>
  </si>
  <si>
    <t xml:space="preserve">Is it possible to state what percentage of revenues are not covered by audited financial statements?                  </t>
  </si>
  <si>
    <t xml:space="preserve">  Based on the publication in the QKB of Financial Balance Sheets and Audit Reports it is possible to provide this data.   The audited financial statements are subject of the Law Nr. 10 091, dated 5.03.2009
on Legal Audit and the approved Accountant
(amended by Law no. 10297 dated 08.07.2010) 
Article 41 - Legal Audit of Financial Statements of the Legal entities that are obliged for legal audit of financial statements.
Companies obliged to perform the statutory audit of the annual financial statements, prior to the publication of
by statutory auditors or audit firms are as below :
a) all companies, regardless of their form, which apply the standards
International Financial Reporting;
b) all joint stock companies, which apply the standards for financial reporting
national accounting;
c) limited liability companies, which apply for financial reporting
national accounting standards, when, at the end of the accounting period, for two
years in a row, exceed two of the following three indicators:
i. the total assets of the balance sheet, at the end of the respective accounting period, reaches
or exceeds the amount of ALL 50 million;
ii. the amount of income from economic activity (turnover) in that period
accounting reaches or exceeds the amount of ALL 100 million;
iii. has, on average, 30 employees during the accounting period.           </t>
  </si>
  <si>
    <t xml:space="preserve">If yes, has the MSG agreed on reporting templates?  </t>
  </si>
  <si>
    <t xml:space="preserve">No determination of percentage of revenues (not number of reporting entities) that did not adhere to international audit standards.        </t>
  </si>
  <si>
    <t xml:space="preserve">As above, is it possible to state what percentage of revenues were not covered by international audit standards?              </t>
  </si>
  <si>
    <r>
      <rPr>
        <sz val="11"/>
        <rFont val="Franklin Gothic Book"/>
        <family val="2"/>
      </rPr>
      <t xml:space="preserve">Based on the Albanian Legislation drafted according to international standards, all entities are required to report to the Tax Offices in accordance with International Standards on Auditing.   </t>
    </r>
    <r>
      <rPr>
        <sz val="11"/>
        <color rgb="FF7030A0"/>
        <rFont val="Franklin Gothic Book"/>
        <family val="2"/>
      </rPr>
      <t xml:space="preserve">      </t>
    </r>
  </si>
  <si>
    <t xml:space="preserve">If yes, has the MSG undertaken a review of the audit and assurance procedures in companies and government entities participating in EITI reporting?                                          </t>
  </si>
  <si>
    <t xml:space="preserve">The report does not explain the MSGs’s agreed upon procedure to address data quality.          </t>
  </si>
  <si>
    <t xml:space="preserve">Please explain the MSG's procedure to address data quality and provide a reference to where details can be found.             </t>
  </si>
  <si>
    <r>
      <t xml:space="preserve">    </t>
    </r>
    <r>
      <rPr>
        <sz val="11"/>
        <rFont val="Franklin Gothic Book"/>
        <family val="2"/>
      </rPr>
      <t xml:space="preserve"> M.S.G in the future will ask the Independent Administrator to refer to the Q.K.B where the Balances and Evaluation Reports are made public by the Independent Experts of the entities.      </t>
    </r>
  </si>
  <si>
    <t xml:space="preserve">If yes, has the MSG agreed on the assurances to be provided by the participating companies and government entities to assure the credibility of the data, including the types of assurances to be provided, the options considered and the rationale for the agreed assurances?                                                                          </t>
  </si>
  <si>
    <t xml:space="preserve">The report does not appear to explain the percentage of revenues covered by companies that did not adhere to this agreed upon procedure for data quality assurance.  However, this information may be contained in Table 36.   </t>
  </si>
  <si>
    <t xml:space="preserve">Is it possible to provide a figure for the percentage of revenues covered by companies that did not adhere to the MSG's agreed procedure for data quality assurance?  Does Table 36 relate to the assurance procedures?                 </t>
  </si>
  <si>
    <r>
      <rPr>
        <sz val="11"/>
        <rFont val="Franklin Gothic Book"/>
        <family val="2"/>
      </rPr>
      <t xml:space="preserve"> Yes, it is possible to provide a figure for the percentage of revenue covered by companies that did not adhere to the agreed MSG data quality assurance procedure.  Table 36 relates to insurance procedures</t>
    </r>
    <r>
      <rPr>
        <sz val="11"/>
        <color rgb="FF7030A0"/>
        <rFont val="Franklin Gothic Book"/>
        <family val="2"/>
      </rPr>
      <t xml:space="preserve">.   </t>
    </r>
  </si>
  <si>
    <t xml:space="preserve">If yes, has the MSG agreed on appropriate provisions for safeguarding confidential information?                                                                               </t>
  </si>
  <si>
    <t>The IA’s assessment of data quality should be more categorical than simply saying medium-high level.</t>
  </si>
  <si>
    <t xml:space="preserve">Does the MSG agree that the IA could provide a more definitive assessment of data quality?            </t>
  </si>
  <si>
    <r>
      <t xml:space="preserve">  </t>
    </r>
    <r>
      <rPr>
        <sz val="11"/>
        <rFont val="Franklin Gothic Book"/>
        <family val="2"/>
      </rPr>
      <t xml:space="preserve">Yes, the M.S.G is confident that the IA can provide a final assessment of the data quality      </t>
    </r>
    <r>
      <rPr>
        <sz val="11"/>
        <color rgb="FF7030A0"/>
        <rFont val="Franklin Gothic Book"/>
        <family val="2"/>
      </rPr>
      <t xml:space="preserve">   </t>
    </r>
  </si>
  <si>
    <t xml:space="preserve">If yes, have the names of companies that did not provide the required quality assurances for their EITI disclosures been published, including the materiality of each company's payments to government? </t>
  </si>
  <si>
    <t>If yes, is there a summary of the key findings from the assessment of the comprehensiveness and reliability of the data disclosed by companies and government entities in the public domain?</t>
  </si>
  <si>
    <t xml:space="preserve">If yes, has any non-financial (contextual) information been clearly sourced?                                                                        </t>
  </si>
  <si>
    <t xml:space="preserve">Has the EITI Board have approved that the MSG deviates from the standard procedures of Requirement 4.9.b (based on application to deviate from standard procedures and Board decision of approval)?                                                                 </t>
  </si>
  <si>
    <t xml:space="preserve">If yes, is there public documentation that the rationale for deviating from the standard procedures continues to be applicable?                                                       </t>
  </si>
  <si>
    <t xml:space="preserve">If yes, is there public disclosure of the data required by the EITI Standard in requisite detail?                                  </t>
  </si>
  <si>
    <t xml:space="preserve">If yes, are public disclosures of financial data subject to credible, independent audits, applying international standards?                                                                                     </t>
  </si>
  <si>
    <t xml:space="preserve">If yes, is there sufficient data retention of historical data?                                                                                               </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</si>
  <si>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</si>
  <si>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</si>
  <si>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</si>
  <si>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 xml:space="preserve">Some questions on contribution to state budget and clarification of links to where information is systematically disclosed including full references. </t>
  </si>
  <si>
    <t>Does the government publicly clarify whether all extractive sector revenues are recorded in the national budget (i.e. enter the government's consolidated / single-treasury account)?</t>
  </si>
  <si>
    <t>Yes, through EITI reporting</t>
  </si>
  <si>
    <t>Chapters 3, 4, and 5 and pages 127-130, specify whether the revenue is recorded in the national budget or retained by another governmental institution.  https://www.albeiti.org/site/wp-content/uploads/2020/12/EITI-REPORT-ENG-_FinalNEW.pdf. The management of revenues is defined in the Albanian legal framework.</t>
  </si>
  <si>
    <t>Please provide page references for Chapters 3, 4, 5 and 6; and summarise which oil, gas and mining revenues (whether cash or in-kind) are recorded in the national budget. Where revenues are not recorded in the national budget, the allocation of such revenues should be explained in the cell below (with relevant links).</t>
  </si>
  <si>
    <t>EITI Report pages 13;  48 ( Revenue from the upstream Oil and Gas )
EITI Report pages  91 ( Revenues of Miming Sector );                                                                        EITI Report page 124 (Revenues Allocation)</t>
  </si>
  <si>
    <t>Does the government publicly disclose the specific types of revenues that are not recorded in the budget?</t>
  </si>
  <si>
    <t>The payments made to SoEs and AKBN are not transferred to the national budget, but are retained by these companies to fund their operations. The necessary information could be found in AKBN, Albpetrol websites</t>
  </si>
  <si>
    <t>AKBN did not publish financial statements for 2017 and 2018.  AKBN reported the total revenue generated from each sector, however it provided little explanation about the allocation of revenues. The EITI Report recommends the MSG ensure that the allocation of extractive revenues not recorded in the state budget is explained with links to relevant financial reports. </t>
  </si>
  <si>
    <t xml:space="preserve">This appears to be a gap. What is the MSG approach to this issue? 
Are there any other types of revenues that are not recorded in the national budget? For example revenues that are allocated to sovereign wealth and development funds, subnational governments, SOEs, and other extra-budgetary entities?
</t>
  </si>
  <si>
    <t xml:space="preserve"> In Hydrocarbon sector SOE : Albpetrol benefits : Pre-existing production, Production share, Training bounuses ( 20.ooo -50.000 USD depend of the  Agreement ).  The share of production allocated to Albpetrol can be either paid in cash or in kind, however current petroleum agreements in the production phase foresee payments made in oil rather than cash                                             Meanwhile Albpetrol transfers money to the state budget through : Rent, Income Tax, VAT, as well as Local Taxes paid to LGUs.                                                                            Revenues allocated to LGUs ( not included in the national budget )  are : related Royalty, Local Taxes   </t>
  </si>
  <si>
    <t>Does the government publicly disclose the value of revenues are not recorded in the budget?</t>
  </si>
  <si>
    <t>Website of Albpetrol / AKBN</t>
  </si>
  <si>
    <t>Please provide link to the exact page where this information is systematically disclosed (column F).
If there are any other types of revenues that are not recorded in the national budget, please add relevant links or references.</t>
  </si>
  <si>
    <t>Is there a public explanation of the allocation of revenues to extra-budgetary entities, such as development or sovereign wealth funds?</t>
  </si>
  <si>
    <t>Yes / No</t>
  </si>
  <si>
    <t>Please clarify your answer.</t>
  </si>
  <si>
    <t>No public explanation of the allocation of revenues to extra-budgetary entities, such as development or sovereign wealth funds</t>
  </si>
  <si>
    <t>Are financial reports explaining the allocation of revenues to extra-budgetary entities, such as development or sovereign wealth funds, publicly accessible?</t>
  </si>
  <si>
    <t>No public accesible financial reports of the allocation of revenues to extra-budgetary entities, such as development or sovereign wealth funds</t>
  </si>
  <si>
    <t>Is there a public explanation of the allocation of extractive revenues collected by a government entity, or on behalf of the government (e.g. by an SOE), that are retained by that entity and not recorded in the national or subnational budget?</t>
  </si>
  <si>
    <t>Information is on AKBN and Albpetrol websites. Petroluem Agreement defined these explanations</t>
  </si>
  <si>
    <t>Please provide link to the exact page where this information is systematically disclosed (column F)</t>
  </si>
  <si>
    <t>Are financial reports explaining the allocation of extractive revenues collected by a government entity, or on behalf of the government (e.g. by an SOE), that are retained by that entity and not recorded in the national or subnational budget?</t>
  </si>
  <si>
    <t>Information on AKBN and Albpetrol websites</t>
  </si>
  <si>
    <t>Please clarify your answer and provide link to the exact page where this information is systematically disclosed (column F).</t>
  </si>
  <si>
    <t>Are there references to any national revenue classification systems or international data standards in the public domain?</t>
  </si>
  <si>
    <t>References in Petroleum agrremens</t>
  </si>
  <si>
    <t>The report does not refer to any international revenue classification systems (e.g., GFS).  There is a discussion about limitations in the analysis of material payments (Section 8.4), which offers critique of the Tax Department’s classification system.  The main issue is the difficulty to disaggregate revenues across the oil, gas, mining, hydropower and wider extractives sector (e.g. construction).  The Lessons Learned section (p.195) further comments on limitations of payment reporting produced by the Albanian tax authorities.  </t>
  </si>
  <si>
    <t xml:space="preserve">The standards drafted by the International Accounting Standards Board and translated into Albanian, under the responsibility of the National Accounting Council, without changes from the original text in English, are announced by the Minister of Finance and are mandatory:
a) by companies listed on an official stock exchange and their subsidiaries, subject to consolidation of accounts;
b) by commercial banks, financial institutions, similar to banks, insurance and reinsurance companies, securities funds and all companies licensed to conduct investment activities in securities, even when they are not listed on an official stock exchange; Foering companies prefer to applied in their fiscal activity the International Standards
c) by other large entities, not listed on an official stock exchange, when they exceed the limits set by the Council of Ministers for annual income and the number of employees.
Other entities, which will be subject to the application of international standards, when they exceed, at the same time, for the last two years, these limits:
a) Annual revenues, in the amount of 1 250 000 000  ALL;
b) Average number of employees, over 100 employees per year. Diferent foreign companies applied in their fiscal politics International Standards and respect at the same time national official  Accounting plan and nation fiscla framework. </t>
  </si>
  <si>
    <t>Requirement 5.2: Subnational transfers</t>
  </si>
  <si>
    <t>Objective of Requirement 5.2</t>
  </si>
  <si>
    <r>
      <t xml:space="preserve">Progress towards the objective of the requirement, </t>
    </r>
    <r>
      <rPr>
        <b/>
        <sz val="11"/>
        <color rgb="FFFF0000"/>
        <rFont val="Franklin Gothic Book"/>
        <family val="2"/>
      </rPr>
      <t>to enable stakeholders at the local level to assess whether the transfer and management of Subnational transfers of extractive revenues are in line with statutory entitlements.</t>
    </r>
  </si>
  <si>
    <t xml:space="preserve">Some questions about the royalty requirement and reconciliation of subnational transfers. </t>
  </si>
  <si>
    <t>Is Requirement 5.2 applicable in the period under review?</t>
  </si>
  <si>
    <t>Subnational transfer requirements apply to Albania with royalties as the main revenue allocated from extractive sector payments to the state budget.  </t>
  </si>
  <si>
    <t>And from the state budget to LGUs?</t>
  </si>
  <si>
    <t>Revenue-sharing mechanism 1</t>
  </si>
  <si>
    <t>Does the government disclose information on Subnational transfers?</t>
  </si>
  <si>
    <t xml:space="preserve"> Royalty represents the main revenue stream earned from the upstream mining sector, which can be fully attributed to production.                                       The royalty taxed depends on the mineral; the mineral may be taxed based 
on sale / export value or amount depending on the mineral.  
5% of the Royalty 
collected and recorded 
in the National Budget is
allocated to the 
respective LGUs.
 Revenue allocation
applied to each mineral can be found on the MFE website. The guideline by 
which royalty is calculated can be found in instruction no. 26, dated 4.9.2008 
“On national taxes”, as amended and DCM no. 7, dated 4.1.2012 “For the 
determination of the procedures and documentation of the necessary the 
collection of mineral royalty”.                Royalty is exclusively applied to the taxable portion (or fiscal value) of revenues from extractive activity, in accordance with Law No. 9975 “On national taxes”, dated 28 July 2008, amended. Royalty on exports is collected by the  Customs Administration, while Royalty taxed on domestic sales is collected by the General Tax Directorate. As set in the Law on National taxes, royalty is recorded in the National Budget and a portion is transferred to the Local government units (LGUs) at 5% of the Royalty portion generated by each unit (refer to chapter 6 in EITI Report ).                Up to 2014, only LGUs where oil was produced could benefit from the 
subnational transfers of royalty and no clear correlation could be made 
between royalty collected and Subnational transfers.                                                                          In 2015, a clear 
reference for Royalty allocation was provided, which led to increased levels of 
subnational transfers of royalty.                Still, several issues which can lead to the 
misallocation of funds are observed.
</t>
  </si>
  <si>
    <t>Chapter 6 in the 2017 &amp; 2018 EITI Report; https://www.albeiti.org/site/wp-content/uploads/2020/12/EITI-REPORT-ENG-_FinalNEW.pdf</t>
  </si>
  <si>
    <t xml:space="preserve">Table 29 provides details on total royalty collected by central government and transfers to all LGUs.  The report further disaggregates payments by LGU (for six LGUs).  </t>
  </si>
  <si>
    <t>Please clarify the current status of the royalty requirement. What percentage is charged?</t>
  </si>
  <si>
    <t>5% of the rent collected by the state goes to the respective local units.                                                                       6 local units have been selected which benefit 84% of the transfers for local units from the extractive industry (156 990 878 ALl from 186 740 826 All) and 55 local units benefit 16%.</t>
  </si>
  <si>
    <t xml:space="preserve">If yes, are there public disclosures of the statutory revenue-sharing formula? </t>
  </si>
  <si>
    <t>https://www.financa.gov.al/renta-minerale/</t>
  </si>
  <si>
    <t>Page 124- 130; https://www.albeiti.org/site/wp-content/uploads/2020/12/EITI-REPORT-ENG-_FinalNEW.pdf</t>
  </si>
  <si>
    <t>Please clarify whether the link provided describes revenue-sharing formula for 2017-2018? According to the link provided in column F, percentage of royalty transfered to LGUs  appears to be different for different commodities. Please clarify.</t>
  </si>
  <si>
    <t>The rent paid by the mining entities is collected by the Government and 5% of it is transferred to the local units for the entities that operate in the tire territory.</t>
  </si>
  <si>
    <t>If yes, is information on how much the government should have transferred according to the revenue sharing formula to each of the relevant local governments publicly disclosed?</t>
  </si>
  <si>
    <t>https://www.tatime.gov.al/eng/c/6/72/national-taxes</t>
  </si>
  <si>
    <t>If this information is publicly available, could you please provide link to specific webpage that includes information on how much the government should have transferred according to the revenue sharing formula to each of the relevant local governments? The link provided in column F seems to refer to national legislation, we could not identify actual amounts.</t>
  </si>
  <si>
    <t>Summary table of royalty transfers made by the Government to local units (link when published)</t>
  </si>
  <si>
    <t>If yes, is information on how much the government actually transferred in practice to each of the relevant local governments publicly disclosed?</t>
  </si>
  <si>
    <t>Page 128; https://www.albeiti.org/site/wp-content/uploads/2020/12/EITI-REPORT-ENG-_FinalNEW.pdf</t>
  </si>
  <si>
    <t> LGUs are responsible for maintaining a list of companies operating in their area, collecting information on royalty payments made to tax and customs agencies, and conducting monthly reconciliation procedures for reporting to the Ministry of Finance and Economy.  The report notes that local authorities claimed to lack the means and information necessary to conduct proper reconciliation procedures (p.127). </t>
  </si>
  <si>
    <t>Is this information available on the LGUs' or any government or company websites?</t>
  </si>
  <si>
    <t>The tax offices at the local units have the list of all entities that exercise activity in their territory, currently, despite the complicated procedure, they have the possibilities. In the project implemented by ALB EITI in cooperation with the OSCE, it was concluded that these procedures should be simplified. It has been proposed to the Government and the problem is the way to solve it.</t>
  </si>
  <si>
    <t>Revenue-sharing mechanism 2</t>
  </si>
  <si>
    <t>See questions above.</t>
  </si>
  <si>
    <t>Has the MSG agreed a procedure to address data quality and assurance of information on such transfers, in accordance with Requirement 4.9?</t>
  </si>
  <si>
    <t>Discussed in Chapters 3, 4, 5, 7, and 10 of EITI Report; https://www.albeiti.org/site/wp-content/uploads/2020/12/EITI-REPORT-ENG-_FinalNEW.pdf</t>
  </si>
  <si>
    <t xml:space="preserve">1.The procedures to address data quality and assurance are explained in EITI Report 125 pages.    In Chapter 6.2 -  Revenue allocation procedure
Instruction no. 26, dated 4.9.2008 “On national taxes”, as amended, sets the 
reconciliation procedures necessary to ensure accurate allocation of royalty. 
Based on the instruction, within the 30th of each month, the LGU(s) where 
the subject holding an exploitation mining permit conducts their extractive 
activities, is responsible for conducting a reconciliation procedure with the 
regional directorate of taxes and the respective branches of the directorate 
of customs regarding the royalty they have collected from the extractive 
industry. A copy of the reconciliation should be to the Ministry of Finance and 
Economy (MFE), specifically to the General Directorate of Budget (GDB), by 
the 5th of the following month. 
Simultaneously, the regional directorates of taxes and customs branches 
provide the GDB with a set of analytical information regarding the amount of 
royalty collected, the taxed subjects and the LGUs where they conduct their 
activity. This information is delivered within the 30th of each month. 
The Ministry of Finance and Economy (MFE) is accountable for the transfer of 
royalty to the respective LGUs.                                                          2. The revenues are beeing transferred to the respective LGUs and become part of the respective budget. The LGUs decide by itselfes for their priorities and invesments and manage the revenues in accordance with applicable albanian Law.              3. During 2019 Alb-EITI, OSCE Presence in Albania and Agency for Support of Local Self-Government (Ministry of Interior) organized roundtables and workshops on the Impact of Rent on Sustainable Development with LGUs in areas where extractives have an impact; https://www.albeiti.org/site/takim-per-impaktin-e-rentes-mbi-zhvillimin-e-qendrueshem/ </t>
  </si>
  <si>
    <t>Section 6.2.1 contains a discussion about discrepancies between the 5% legal requirement and the actual aggregated subnational transfer amount disclosed by the MFE.  For example, different government agencies used different company classification systems and definitions of “extractive sector”.  In terms of the magnitude of the discrepancies, the difference between transferable royalty and actual royalty transferred to LGUs was 4% in 2018 and 24% in 2017.  For the disaggregated analysis, the MSG selected six LGUs representing major extracting regions.  The report notes that not all responses were complete (two municipalities did not report on royalty payments received, which impacted on the quality of the analysis).  For municipalities with complete responses, the reconciliation found significant differences between LGU reporting of receipts and transfers disclosed by the MFE (see p.128 which does not include calculated transfers based on formula which could vary from transfers as per MFE).  The IA recommendations in the 2016 report are repeated in the 2018 report, including for the MSG to include reconciliation of subnational transfers of royalty in future reporting, including company-by-company analysis (now included in Section 7.4.5). </t>
  </si>
  <si>
    <t>Please clarify how the MSG agreed which mandatory subnational transfers are considered to be material. You can add a reference to the MSG meeting or any other relevant document.
Please clarify if the MSG has taken action on the IA recommendations from 2016, repeated in the 2018 report, on the reconciliation of subnational transfers of royalty.  What is the MSG approach to the issue?</t>
  </si>
  <si>
    <t xml:space="preserve">Currently, the local units based on the law on taxes and fees in the Republic of Albania collect revenues from the extractive industry entities as well as all other entities.
From the central government, the local units with activity in the extractive industry benefit only 5% of the rent collected from the activity of the subjects that exercise activity in their territory.                                        </t>
  </si>
  <si>
    <t>Has the MSG reported on how extractive revenues earmarked for specific programmes or investments at the subnational level are managed, and actual disbursements?</t>
  </si>
  <si>
    <t xml:space="preserve">No discussion in the report about earmarked revenues. </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</si>
  <si>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</si>
  <si>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https://www.albeiti.org/site/takim-per-impaktin-e-rentes-mbi-zhvillimin-e-qendrueshem/</t>
  </si>
  <si>
    <t>Please provide a brief summary of the MSG recommendations.</t>
  </si>
  <si>
    <t>The project, implemented in cooperation with the OSCE, concluded in two requests the simplification of transfer procedures and the increase of the% of rent that should benefit local units.                   Through the Deputy Minister and the Chairman of the MSG, contacts have been established with the government for the realization of both requests.</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</si>
  <si>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</si>
  <si>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</si>
  <si>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</si>
  <si>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 xml:space="preserve">Question about whether government earmarks extractive revenue for expenditure on specific programmes. Note, 5.3 is encouraged and is not strictly required for compliance. </t>
  </si>
  <si>
    <t>Does the government disclose whether any extractive sector revenues are earmarked (i.e. pinned to specific uses, programmes, geographical zones)? - add rows if several</t>
  </si>
  <si>
    <t xml:space="preserve">www.akbn.gov.al ;     financat.gov.al. tatime.gov.al;                                     Revenue allocation procedure : Instruction no. 26, dated 4.9.2008 “On national taxes”, as amended, sets the reconciliation procedures necessary to ensure accurate allocation of royalty. </t>
  </si>
  <si>
    <t>EITI Report page 50            ( Main Revenues from Oil sector 2018 ).                           EITI Report page 92 ( main Revenue from Mining sector 2018 )</t>
  </si>
  <si>
    <t xml:space="preserve">The information on pages 50 and 92 are on revenues, not on expenditure.  The report does not mention government budget earmarks for specific expenditure or geographic regions. </t>
  </si>
  <si>
    <t xml:space="preserve">The answer appears to misunderstand the question. Please clarify if the government pins revenue from the extractive industries to any specific expenditure such as a particular programme. </t>
  </si>
  <si>
    <t>Revenues from EI become part of the state annual budget and programmed accordingly</t>
  </si>
  <si>
    <t xml:space="preserve">Does the government disclose a description of the country’s budget and audit processes? </t>
  </si>
  <si>
    <t>www.financa.gov.al; www.akbn.gov.al</t>
  </si>
  <si>
    <t xml:space="preserve">EITI Reporting in Albania, for the Mining and Petroleum sector,is regulated through Law No.10304 “On the Mining sector in the Republic of Albania”, dated 15 July 2010(as amended in March 2015) and Law no.7746 “On Petroleum (Exploration and Production)” dated 28 July 1993 (as amended in October 2014), respectively.                         Both laws demand the reporting of flows originating from the licensees operating in the oil and mining sectors, as well as the reporting of the recipient counterparties including the General Directorate of Taxes, Albanian Custom Administration and the central and local public institutions,which collect revenue from the sector.Companies operating in the hydropower sector are not legally bound to report. Several  of the reporting companies are subject to mandatory statutory audit, as stipulated by  the Law on Audit no. 10091.            The legal requirements are described in detail in the EITI Report section 7.3.1.  Assessment is based on publically available data, company and DPT reporting.                    AKBN performs its own audit of the performance of the petroleum agreements, mining licenses and hydropower concessions operating in Albania. AKBN has reported data based on its role as “supervisor”.                             As noted above government entities including the General Directorate of Taxes, Albanian Customs Administration, AKBN, Local Government Units etc., do not publish annual financial statements or undergo through annual financial audits. However, these entities provide key inputs for the numbers and contextual information reported under EITI, and present a basis for reconciliation for the numbers reported by private entities. As shown in the EITI Report, most public reporting entities have been audited by KLSH in the relevant period. </t>
  </si>
  <si>
    <t>The report discusses the auditing process, including standards and links to disclosure of compliance and performance audits for government entities.  However, the report does not provide a description of the state budget expenditures.  The revenue allocation section only discusses subnational transfers. More could be done to provide contextual information about the budget process, perhaps drawing from work by the OGP to secure Albanian government commitments for greater disclosure.  For example, as part of the OGP action plan, the Ministry of Finance published a Citizens Budget for 2018 and several ministries and agencies published monitoring reports.  The MSG could reference such information to improve the quality of the report discussion about revenue management and expenditure.  </t>
  </si>
  <si>
    <t>Does the government disclose publicly available information about budgets and 
expenditures? - add rows if several</t>
  </si>
  <si>
    <t>State budget : www.finanacat.gov.al</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</si>
  <si>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</si>
  <si>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</si>
  <si>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 compliance with their legal and contractual obligations to undertake social and environmental expenditures. </t>
  </si>
  <si>
    <t xml:space="preserve">Question about applicability of the requirement with regard to mandatory social payments. </t>
  </si>
  <si>
    <t>Is Requirement 6.1 applicable in the period under review?</t>
  </si>
  <si>
    <t xml:space="preserve">Need to clarify applicability.  The report presents mixed messages. </t>
  </si>
  <si>
    <t>Please confirm whether there are mandatory social and environmental payments.</t>
  </si>
  <si>
    <t>Social expenditures there are not mandatory.   Environmental payments are mansatory</t>
  </si>
  <si>
    <t>Social expenditures</t>
  </si>
  <si>
    <t>Does the government disclose information on social expenditures?</t>
  </si>
  <si>
    <t xml:space="preserve">Petroleum Agreements  and Mining Consession Agreements currently-in-force do not include mandatory Social payments to be performed by the Oil and Mining companies in the benefit of the communities.                 The timing and amount of the Social payments is decided by the oil and mining companies at their discretion.                            The companies must disclose the budgeted expenses to AKBN / Albpetrol for approval as part of annual budget approval.                                                         Article 6 of the Petroleum Law contains certain general obligations for the Contractor with regard to the Social impact of its activities such as:               1. Showing due care for the welfare of the people living in the zone where the operations are performed;  2.  Considering the employment and qualification of the Albanian citizens, and the contracting of domestic services and goods, as a priority.  However, the Petroleum Law does not postulate any specific material social expenditures, nor does it inforce the elements listed above.                                                     </t>
  </si>
  <si>
    <t xml:space="preserve">EITI Report page 49;     AlbEITI realised on 2020 a Study on Social Impact of EI - in Albeiti web page : http://www.albeiti.org/wp-content/uploads/2021/02/Social-impact-of-EI-in-Albania_Final-Draft_EN_EXE.pdf          </t>
  </si>
  <si>
    <t>Section 3.4.1 “The Government and the oil companies engaged in petroleum sector informed that currently-in-force Petroleum Agreements do not include mandatory social payments to be performed by the oil companies in the benefit of the communities.”  Companies decide the timing and amount of social payments at their own discretion. These payments must be disclosed to AKBN/Albpetrol for approval as part of the annual budget processing (p.54).  However, the report also notes that oil and gas companies make social and/or environmental contributions to the communities where they operate based on contractual obligations, legal requirements, or on a voluntary basis (p.180).  In the mining sector, concession agreements and permits do not require mandatory social payments (p.91).  However, in the overview of revenue streams and MSG reconciliation process, the report notes that “companies were asked to declare details of mandatory social payments referred in their license arrangement. The recipient of the payment was not required to confirm the receipt and accordingly, any payments declared were not reconciled between paying and receiving entities.”</t>
  </si>
  <si>
    <t xml:space="preserve">Since the MSG were asking companies for details of mandatory social payments, please clarify whether Albania actually has any requirements, for example, under the local content requirements of the Petroleum Law or in the contracts. </t>
  </si>
  <si>
    <t xml:space="preserve">Petroleum Agreements  and Mining Consession Agreements currently-in-force do not include mandatory Social payments to be performed by the Oil and Mining companies in the benefit of the communities. The timing and amount of the Social payments is decided by the oil and mining companies at their discretion.      </t>
  </si>
  <si>
    <t>If yes, what was the total mandatory social expenditures received?</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</si>
  <si>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</si>
  <si>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</si>
  <si>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</si>
  <si>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</si>
  <si>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Anyway, the Financial statements of all companies operating in Albania are publically available and can be accessed on NBC’s official website.</t>
  </si>
  <si>
    <t>Does this mean that information on all social expenditures is publicly disclosed? Can you provide a specific example?</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</si>
  <si>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</si>
  <si>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</si>
  <si>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</si>
  <si>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Environmental payments</t>
  </si>
  <si>
    <t>Does the government disclose information on environmental payments?</t>
  </si>
  <si>
    <t>EITI reporting / systematically disclosed</t>
  </si>
  <si>
    <r>
      <t xml:space="preserve">Albanian Environmental Protection Law stipulates that before initiating operations and in order to obtain the requirement permissions, any subject has to carry an Environment Impact Assessment , with the aim to identify the risks and prevent them in due time.   An operator carrying out an activity with an impact on the quality of the environment is responsible pursuant to Article 50, point 1 and 6 of the Law on Environment for:                    •      Taking the required preventive measures;       •      Remedying the harm and rehabilitation the environment;                       •      Informing and notifying the National Environment Agency for the potential harm or specific risks that the environment is exposed due to its activity.                       In the case of Petroleum operations, a subject is obliged to obtain an Environmental permit as per the Law on Environmental Permits, which determines the rights and obligations of the operator.                   Failure to comply with such rules constitutes a violation of the Law and is punishable from the Inspectorate of Environment with an administrative fine.           Recently the Minister approved the Regulation on waste of Drilling, regulation sets out rules with regard to the treatment, transport and annihilation of waste from the drilling of wells .                           In addition to the above, Petroleum Agreements usually contain detailed provisions with regard to Environment protection, rehabilitation etc. Such provisions are obligatory and charge the Contractor with additional responsibilities with regard to environment protection.                          In the official web of Ministry of Environment and Turism - the Document of Environment Politics and Strategy : </t>
    </r>
    <r>
      <rPr>
        <u/>
        <sz val="11"/>
        <color rgb="FF000000"/>
        <rFont val="Franklin Gothic Book"/>
        <family val="2"/>
      </rPr>
      <t xml:space="preserve">https://turizmi.gov.al/wp-content/uploads/2020/07/Dokumenti-i-Politikave-Strategjike_AL.pdf         </t>
    </r>
    <r>
      <rPr>
        <sz val="11"/>
        <color rgb="FF000000"/>
        <rFont val="Franklin Gothic Book"/>
        <family val="2"/>
      </rPr>
      <t>Article 6.2.2. in this Strategy document illustrate The Role and the Responsabilities of the Ministry of Energy and Infrastructure in these procedures.</t>
    </r>
  </si>
  <si>
    <t>Albeiti realised on 2020 a Study on Environmental Impact of EITI, in Albeiti web : https://www.albeiti.org/site/wpcontent/uploads/2021/01/AL-AB-BA1-Albania-EITI-Environment-Scoping-Study-Final-Report_English-signed.pdf;                              EITI Report page 76</t>
  </si>
  <si>
    <t>Can you please clarify if there are any mandatory (required by law and/or contract/license) environmental payments? Are they material?</t>
  </si>
  <si>
    <t xml:space="preserve">The mining legal framework and the Enironmental law request that before realising the Mining contract / licence the company is obliged  to paid the value of Environmental impact tax.     Also in the Mining programm is defined that  company is obliged to return the site  in the previous state in the enironmental poit of view  </t>
  </si>
  <si>
    <t>If yes, what was the total mandatory environmental payments?</t>
  </si>
  <si>
    <t xml:space="preserve">Carbon Tax in Oil Industry : 29,78 mil ALL;  Carbon tax Mining Sector   - 85.52 Mil. ALL  / 0.79 mil USD ( 0,58 % of Total Revenue  135.65 Mil. USD  ) </t>
  </si>
  <si>
    <t>EITI Report page 48 Revenue Stream for Oil Industry;  Page 77 Revenue Stream Mining Industry</t>
  </si>
  <si>
    <t>Please add all relevant values in column D.</t>
  </si>
  <si>
    <t>If yes, what was the total voluntary environmental payments?</t>
  </si>
  <si>
    <t xml:space="preserve">Bankers Petroleum paid  USD 448 thousand in 2018  in Environmental investments.                    Sherwood Internacional Petroleum Ltd paid approximately USD 4,000, and AnioOil &amp; Gas sha paid USD 2,300 in 2018.  </t>
  </si>
  <si>
    <t>If yes, have mandatory environmental expenditures been disclosed, with appropriate attention to data quality in accordance with Requirement 4.9?</t>
  </si>
  <si>
    <t xml:space="preserve">Albania actually has addopted EU legal framework regarding Environment Impact and protection and these data are in fully compliance with EU standards. </t>
  </si>
  <si>
    <t>Please clarify this question. Are there any mandatory and material environmental payments? Is it possible to reconcile such payments?</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</si>
  <si>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</si>
  <si>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</si>
  <si>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</si>
  <si>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</si>
  <si>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</si>
  <si>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</si>
  <si>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In the MSG meeting dated 27 Junuary 2019, in the Decision nr. 3  it is precised :                                    A. In accordance with requirement 6.2 of the EITI Standard, the EITI Albania MSG decided that agrees with IA statement in the EITI Report regarding the quasi-fiscal expenditures and that the law and the regulations governing the activity of Albpetrol sh.a. do not foresee such expenditures.                              B. The EITI Albania MSG, Also stated that the Albanian legal framework does not foresee any obligation for “quasi-fiscal expenditures” nor for the licensed companies operating in the extractive industry in Albania.</t>
  </si>
  <si>
    <t>https://www.albeiti.org/site/en/year-2019/</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</si>
  <si>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</si>
  <si>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</si>
  <si>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</si>
  <si>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</si>
  <si>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</si>
  <si>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</si>
  <si>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</si>
  <si>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</si>
  <si>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</si>
  <si>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t xml:space="preserve"> https://www.opendata-albeiti.org/</t>
  </si>
  <si>
    <t>EITI Report page reference 6, 9.</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</si>
  <si>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</si>
  <si>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&lt; 100,534,000,000&gt;</t>
  </si>
  <si>
    <t>EITI Report page reference 9.</t>
  </si>
  <si>
    <t>Gross Domestic Product ASM and informal sector</t>
  </si>
  <si>
    <t>&lt; 15,140,897,317 &gt;</t>
  </si>
  <si>
    <t>http://www.instat.gov.al/al/temat/ekonomi-dhe-financ%C3%AB/llogarit%C3%AB-komb%C3%ABtare-gdp/#tab2</t>
  </si>
  <si>
    <t>Gross Domestic Product - all sectors</t>
  </si>
  <si>
    <t>&lt; 1,635,715 &gt;</t>
  </si>
  <si>
    <t>Government revenue - extractive industries</t>
  </si>
  <si>
    <t>&lt; 355,000,000&gt;</t>
  </si>
  <si>
    <t>EITI Report page reference 13.</t>
  </si>
  <si>
    <t>Government revenue - all sectors</t>
  </si>
  <si>
    <t>&lt; 15,122,479,186&gt;</t>
  </si>
  <si>
    <t>Exports - extractive industries</t>
  </si>
  <si>
    <t>&lt; 471.785,384&gt;</t>
  </si>
  <si>
    <t>Exports - all sectors</t>
  </si>
  <si>
    <t>&lt; 2,654,949,121&gt;</t>
  </si>
  <si>
    <t>Employment - extractive sector - male</t>
  </si>
  <si>
    <t>&lt; 8371&gt;</t>
  </si>
  <si>
    <t>https://www.albeiti.org/site/wp-content/uploads/2021/02/Social-impact-of-EI-in-Albania_Final-Draft_AL_EXE.pdf ( page 47)</t>
  </si>
  <si>
    <t>people</t>
  </si>
  <si>
    <t>Employment - extractive sector - female</t>
  </si>
  <si>
    <t>&lt; 962&gt;</t>
  </si>
  <si>
    <t xml:space="preserve">http://www.instat.gov.al/media/8713/burra-dhe-gra.  pdf(page 78). https://www.albeiti.org/site/wp-content/uploads/2021/02/Social-impact-of-EI-in-Albania_Final-Draft_AL_EXE.pdf ( page 47)  </t>
  </si>
  <si>
    <t>Employment - extractive sector</t>
  </si>
  <si>
    <t>&lt; 9,333&gt;</t>
  </si>
  <si>
    <t>people     http://www.instat.gov.al/media/8713/burra-dhe-gra.pdf</t>
  </si>
  <si>
    <t>EITI Report page reference 31, 64.</t>
  </si>
  <si>
    <t>Employment - all sectors</t>
  </si>
  <si>
    <t>&lt; 1,722,194 &gt;</t>
  </si>
  <si>
    <t xml:space="preserve">    http://www.instat.gov.al/media/8713/burra-dhe-gra.pdf</t>
  </si>
  <si>
    <t>Investment - extractive sector</t>
  </si>
  <si>
    <t>&lt; 18.528 &gt;</t>
  </si>
  <si>
    <t>http://databaza.instat.gov.al/pxweb/sq/DST/START__EE/SSEO3/table/tableViewLayout2/?rxid=a58f84a5-0f90-4f47-9f7b-39ff278e6e58</t>
  </si>
  <si>
    <t>Investment - all sectors</t>
  </si>
  <si>
    <t>&lt; 238.145 &gt;</t>
  </si>
  <si>
    <t>Does the government disclose information on the location of the major extractive activities in the country?</t>
  </si>
  <si>
    <t xml:space="preserve">http://www.albpetrol.al/rezervat-gjeologjike/. https://miningcadastre.albeiti.org/. https://www.albeiti.org/site/regjistri-minerar/; . https://www.albeiti.org/site/regjistri-hidrokarbur/; </t>
  </si>
  <si>
    <t>EITI Report page reference 23, 61, 68, 71, 72, 73.</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</si>
  <si>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</si>
  <si>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</si>
  <si>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</si>
  <si>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</si>
  <si>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 xml:space="preserve">The requirement is applicable, but please note 6.4 is encourag ed and is not strictly required for compliance.  </t>
  </si>
  <si>
    <t>the relevant legal and administrative rules for environmental management?</t>
  </si>
  <si>
    <t>EITI Report page reference 55, 56.,81,82.</t>
  </si>
  <si>
    <t xml:space="preserve">The state authority for environmental monitoring is: - National Environmental Agency (A.K.M), &lt;www.akm.gov.al&gt;. under Ministry of Environment and Tourism.                                                    AKM every year prepares the annual official National Environmental Monitoring Plan (http://www.akm.gov.al/assets/pkmm-2018.doc-pdf.pdf).                                                  The National Agency of Natural Resources (A.K.B.N) based on the Mining Law and the Hydrocarbon Law follows the implementation of Environmental rules in the extractive industry sector.  On 2011 a DCM approved the form and conditions for Enevironmental Impact Reabiliatation of EI. AKhttp://www.akbn.gov.al/vendim-nr440-date-1662011-per-miratimin-e-formes-te-kushteve-te-rikthimit-dhe-te-menyres-se-llogaritjes-te-garancive-financiare-per-rehabilitimin-e-mjedisit-per-realizimin-e-programit-minimal-te-punes/                                                             http://www.akm.gov.al/assets/pkmm_2021_web20.pdf.                                                                                             </t>
  </si>
  <si>
    <t>The report provides an overview of the Albanian laws and procedures for environmental protection applicable to the mining sector (Section 4.3.3, p.77-78). The description includes requirements for companies holding mining permits and penalties for non-compliance with rules.  A similar overview is provided for the oil and gas industry (Section 3.4.2, p.55-56).  The MSG appears to have gone beyond the requirement by including information about environmental impact rules for the hydropower sector, specifically the rules and requirements related to the concession process. </t>
  </si>
  <si>
    <t>databases containing environmental impact assessments, certification schemes or similar documentation of environmental management?</t>
  </si>
  <si>
    <t>https://www.opendata-albeiti.org/  .                                       (Albania EITI Final Environment Scoping Study Report for the Extractive Industries)</t>
  </si>
  <si>
    <t>AKBN collects data on compliance with environmental terms of licenses and concessions, which are used in the auditing procedure (p.136).  Disclosure of documentation about environmental rehabilitation projects and costs are among the recommendations to improve the quality of contextual information presented in the report (p.197).  A further recommendation is for the AKBN to summarize facts based on annual environmental studies highlighting risks and trends on a country level, as well as specific areas with a high concentration of extractive activities.</t>
  </si>
  <si>
    <t>other relevant information on environmental monitoring procedures and administration?</t>
  </si>
  <si>
    <t xml:space="preserve"> https://www.google.com/search?q=Ligji+nr+10304%2C+dat%C3%AB+15.07.2010+%E2%80%9CP%C3%ABr+sektorin+minerar+n%C3%AB+Republik%C3%ABn+e+Shqip%C3%ABris%C3%AB      .  http://www.akm.gov.al/assets/ligji-nr.-10431%2C-dat%C3%AB-9.6.2011--p%C3%ABr-mbrojtjen-e-mjedisit.pdf                                                                                   https://www.google.com/search?q=Udh%C3%ABzim+Nr.+6%2C+dat%C3%AB+27.12.2006+%E2%80%9CP%C3%ABr+miratimin+e+metodologjis%C3%AB+s%C3%AB+vler%C3%ABsimit+paraprak+t%C3%AB+ndikimeve+n%C3%AB+mjedis+t%C3%AB+nj%C3%AB+veprimtarie%E2%80%9D.&amp;oq .                                 https://www.google.com/search?q=igji+p%C3%ABr+Naft%C3%ABn+(K%C3%ABrkimi+dhe+Prodhimi)</t>
  </si>
  <si>
    <t>The MSG has defined objectives and scope of work in this area.  The work plan for 2021-22 includes activities focussed on assessing the impact of oil extraction activities, related to technical processes, seismic oscillations, soil and water pollution and the impact it has on the lives of the respective areas’ residents.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</si>
</sst>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3" formatCode="_(* #,##0.00_);_(* \(#,##0.00\);_(* &quot;-&quot;??_);_(@_)"/>
    <numFmt numFmtId="164" formatCode="_-* #,##0.00_-;\-* #,##0.00_-;_-* &quot;-&quot;??_-;_-@_-"/>
    <numFmt numFmtId="165" formatCode="_-* #,##0.00\ _L_e_k_ë_-;\-* #,##0.00\ _L_e_k_ë_-;_-* &quot;-&quot;??\ _L_e_k_ë_-;_-@_-"/>
    <numFmt numFmtId="166" formatCode="_ * #,##0.00_ ;_ * \-#,##0.00_ ;_ * &quot;-&quot;??_ ;_ @_ "/>
    <numFmt numFmtId="167" formatCode="_ * #,##0_ ;_ * \-#,##0_ ;_ * &quot;-&quot;??_ ;_ @_ "/>
    <numFmt numFmtId="168" formatCode="yyyy\-mm\-dd"/>
    <numFmt numFmtId="169" formatCode="_ * #,##0.0000_ ;_ * \-#,##0.0000_ ;_ * &quot;-&quot;??_ ;_ @_ "/>
    <numFmt numFmtId="170" formatCode="0.0%"/>
    <numFmt numFmtId="171" formatCode="_-* #,##0_-;\-* #,##0_-;_-* &quot;-&quot;??_-;_-@_-"/>
    <numFmt numFmtId="172" formatCode="_(* #,##0_);_(* \(#,##0\);_(* &quot;-&quot;??_);_(@_)"/>
    <numFmt numFmtId="173" formatCode="_-* #,##0\ _€_-;\-* #,##0\ _€_-;_-* &quot;-&quot;??\ _€_-;_-@_-"/>
    <numFmt numFmtId="174" formatCode="_-* #,##0\ _L_e_k_ë_-;\-* #,##0\ _L_e_k_ë_-;_-* &quot;-&quot;??\ _L_e_k_ë_-;_-@_-"/>
  </numFmts>
  <fonts count="125">
    <font>
      <sz val="12"/>
      <color theme="1"/>
      <name val="Calibri"/>
      <family val="2"/>
      <scheme val="minor"/>
    </font>
    <font>
      <sz val="11"/>
      <color theme="1"/>
      <name val="Franklin Gothic Book"/>
      <family val="2"/>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u/>
      <sz val="11"/>
      <color rgb="FF0076AF"/>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i/>
      <sz val="12"/>
      <name val="Franklin Gothic Book"/>
      <family val="2"/>
    </font>
    <font>
      <sz val="12"/>
      <name val="Franklin Gothic Book"/>
      <family val="2"/>
    </font>
    <font>
      <sz val="9"/>
      <color indexed="81"/>
      <name val="Tahoma"/>
      <family val="2"/>
    </font>
    <font>
      <b/>
      <sz val="9"/>
      <color indexed="81"/>
      <name val="Tahoma"/>
      <family val="2"/>
    </font>
    <font>
      <i/>
      <sz val="11"/>
      <color rgb="FFFF0000"/>
      <name val="Franklin Gothic Book"/>
      <family val="2"/>
    </font>
    <font>
      <sz val="11"/>
      <color rgb="FF202124"/>
      <name val="Inherit"/>
    </font>
    <font>
      <sz val="10"/>
      <color theme="1"/>
      <name val="Franklin Gothic Book"/>
      <family val="2"/>
    </font>
    <font>
      <b/>
      <sz val="10"/>
      <color rgb="FF000000"/>
      <name val="Franklin Gothic Book"/>
      <family val="2"/>
    </font>
    <font>
      <i/>
      <u/>
      <sz val="10"/>
      <color theme="1"/>
      <name val="Franklin Gothic Book"/>
      <family val="2"/>
    </font>
    <font>
      <i/>
      <sz val="10"/>
      <color rgb="FF000000"/>
      <name val="Franklin Gothic Book"/>
      <family val="2"/>
    </font>
    <font>
      <b/>
      <i/>
      <u/>
      <sz val="10"/>
      <color rgb="FF000000"/>
      <name val="Franklin Gothic Book"/>
      <family val="2"/>
    </font>
    <font>
      <b/>
      <i/>
      <u/>
      <sz val="10"/>
      <color theme="1"/>
      <name val="Franklin Gothic Book"/>
      <family val="2"/>
    </font>
    <font>
      <i/>
      <sz val="10"/>
      <color theme="1"/>
      <name val="Franklin Gothic Book"/>
      <family val="2"/>
    </font>
    <font>
      <b/>
      <sz val="18"/>
      <color rgb="FFFF0000"/>
      <name val="Franklin Gothic Book"/>
      <family val="2"/>
    </font>
    <font>
      <b/>
      <sz val="12"/>
      <color rgb="FF0076AF"/>
      <name val="Franklin Gothic Book"/>
      <family val="2"/>
    </font>
    <font>
      <b/>
      <sz val="12"/>
      <color theme="10"/>
      <name val="Franklin Gothic Book"/>
      <family val="2"/>
    </font>
    <font>
      <b/>
      <sz val="10"/>
      <color rgb="FFFF0000"/>
      <name val="Franklin Gothic Book"/>
      <family val="2"/>
    </font>
    <font>
      <b/>
      <sz val="11"/>
      <color rgb="FFFF0000"/>
      <name val="Franklin Gothic Book"/>
      <family val="2"/>
    </font>
    <font>
      <b/>
      <u/>
      <sz val="11"/>
      <color rgb="FFFF0000"/>
      <name val="Franklin Gothic Book"/>
      <family val="2"/>
    </font>
    <font>
      <b/>
      <sz val="11"/>
      <color theme="10"/>
      <name val="Franklin Gothic Book"/>
      <family val="2"/>
    </font>
    <font>
      <b/>
      <sz val="20"/>
      <color rgb="FFFF0000"/>
      <name val="Franklin Gothic Book"/>
      <family val="2"/>
    </font>
    <font>
      <sz val="12"/>
      <color rgb="FFFF0000"/>
      <name val="Franklin Gothic Book"/>
      <family val="2"/>
    </font>
    <font>
      <b/>
      <sz val="12"/>
      <color rgb="FFFF0000"/>
      <name val="Franklin Gothic Book"/>
      <family val="2"/>
    </font>
    <font>
      <b/>
      <u/>
      <sz val="14"/>
      <color rgb="FF000000"/>
      <name val="Franklin Gothic Book"/>
      <family val="2"/>
    </font>
    <font>
      <u/>
      <sz val="14"/>
      <color theme="1"/>
      <name val="Franklin Gothic Book"/>
      <family val="2"/>
    </font>
    <font>
      <b/>
      <u/>
      <sz val="12"/>
      <color theme="1"/>
      <name val="Franklin Gothic Book"/>
      <family val="2"/>
    </font>
    <font>
      <b/>
      <u/>
      <sz val="12"/>
      <color theme="10"/>
      <name val="Calibri"/>
      <family val="2"/>
      <scheme val="minor"/>
    </font>
    <font>
      <b/>
      <sz val="12"/>
      <color rgb="FFFF0000"/>
      <name val="Times New Roman"/>
      <family val="1"/>
    </font>
    <font>
      <b/>
      <sz val="12"/>
      <color theme="1"/>
      <name val="Times New Roman"/>
      <family val="1"/>
    </font>
    <font>
      <b/>
      <i/>
      <sz val="12"/>
      <color rgb="FFFF0000"/>
      <name val="Times New Roman"/>
      <family val="1"/>
    </font>
    <font>
      <b/>
      <sz val="14"/>
      <color rgb="FFFF0000"/>
      <name val="Franklin Gothic Book"/>
      <family val="2"/>
    </font>
    <font>
      <b/>
      <i/>
      <sz val="11"/>
      <color rgb="FFFF0000"/>
      <name val="Franklin Gothic Book"/>
      <family val="2"/>
    </font>
    <font>
      <sz val="9"/>
      <color rgb="FF000000"/>
      <name val="Verdana"/>
      <family val="2"/>
    </font>
    <font>
      <b/>
      <sz val="12"/>
      <color theme="1"/>
      <name val="Calibri"/>
      <family val="2"/>
      <scheme val="minor"/>
    </font>
    <font>
      <sz val="14"/>
      <color theme="1"/>
      <name val="Franklin Gothic Book"/>
      <family val="2"/>
    </font>
    <font>
      <b/>
      <sz val="14"/>
      <color theme="1"/>
      <name val="Franklin Gothic Book"/>
      <family val="2"/>
    </font>
    <font>
      <b/>
      <sz val="14"/>
      <color rgb="FF00B050"/>
      <name val="Franklin Gothic Book"/>
      <family val="2"/>
    </font>
    <font>
      <b/>
      <u/>
      <sz val="11"/>
      <color rgb="FF188FBB"/>
      <name val="Franklin Gothic Book"/>
      <family val="2"/>
    </font>
    <font>
      <b/>
      <sz val="14"/>
      <color rgb="FFFF0000"/>
      <name val="Times New Roman"/>
      <family val="1"/>
    </font>
    <font>
      <b/>
      <u/>
      <sz val="12"/>
      <color rgb="FF000000"/>
      <name val="Franklin Gothic Book"/>
      <family val="2"/>
    </font>
    <font>
      <b/>
      <sz val="12"/>
      <color rgb="FFFF0000"/>
      <name val="Inherit"/>
    </font>
    <font>
      <b/>
      <u/>
      <sz val="14"/>
      <color theme="1"/>
      <name val="Franklin Gothic Book"/>
      <family val="2"/>
    </font>
    <font>
      <b/>
      <sz val="14"/>
      <name val="Franklin Gothic Book"/>
      <family val="2"/>
    </font>
    <font>
      <b/>
      <sz val="14"/>
      <color rgb="FF202124"/>
      <name val="Inherit"/>
    </font>
    <font>
      <b/>
      <sz val="12"/>
      <name val="Calibri"/>
      <family val="2"/>
      <scheme val="minor"/>
    </font>
    <font>
      <sz val="11"/>
      <color theme="1"/>
      <name val="Calibri"/>
      <family val="2"/>
      <scheme val="minor"/>
    </font>
    <font>
      <sz val="11"/>
      <color rgb="FF7030A0"/>
      <name val="Franklin Gothic Book"/>
      <family val="2"/>
    </font>
    <font>
      <sz val="11"/>
      <color rgb="FFFF0000"/>
      <name val="Franklin Gothic Book"/>
      <family val="2"/>
    </font>
    <font>
      <sz val="12"/>
      <color rgb="FF7030A0"/>
      <name val="Franklin Gothic Book"/>
      <family val="2"/>
    </font>
    <font>
      <sz val="11"/>
      <name val="Inherit"/>
    </font>
    <font>
      <b/>
      <sz val="10"/>
      <color rgb="FF7030A0"/>
      <name val="Franklin Gothic Book"/>
      <family val="2"/>
    </font>
    <font>
      <sz val="10"/>
      <color rgb="FFFF0000"/>
      <name val="Franklin Gothic Book"/>
      <family val="2"/>
    </font>
    <font>
      <i/>
      <sz val="10"/>
      <color rgb="FFFF0000"/>
      <name val="Franklin Gothic Book"/>
      <family val="2"/>
    </font>
    <font>
      <sz val="21"/>
      <color rgb="FF202124"/>
      <name val="Inherit"/>
    </font>
    <font>
      <u/>
      <sz val="11"/>
      <color theme="1"/>
      <name val="Franklin Gothic Book"/>
      <family val="2"/>
    </font>
    <font>
      <u/>
      <sz val="11"/>
      <color rgb="FF000000"/>
      <name val="Franklin Gothic Book"/>
      <family val="2"/>
    </font>
    <font>
      <sz val="11"/>
      <color rgb="FFFFFF00"/>
      <name val="Franklin Gothic Book"/>
      <family val="2"/>
    </font>
    <font>
      <u/>
      <sz val="11"/>
      <color theme="1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theme="4" tint="0.79998168889431442"/>
      </patternFill>
    </fill>
    <fill>
      <patternFill patternType="solid">
        <fgColor theme="9" tint="0.79998168889431442"/>
        <bgColor indexed="64"/>
      </patternFill>
    </fill>
    <fill>
      <patternFill patternType="solid">
        <fgColor rgb="FFFF7F0E"/>
        <bgColor indexed="64"/>
      </patternFill>
    </fill>
    <fill>
      <patternFill patternType="solid">
        <fgColor rgb="FFF7A516"/>
        <bgColor indexed="64"/>
      </patternFill>
    </fill>
  </fills>
  <borders count="65">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medium">
        <color theme="0"/>
      </left>
      <right/>
      <top style="medium">
        <color theme="0"/>
      </top>
      <bottom/>
      <diagonal/>
    </border>
    <border>
      <left/>
      <right/>
      <top style="medium">
        <color theme="0"/>
      </top>
      <bottom/>
      <diagonal/>
    </border>
  </borders>
  <cellStyleXfs count="9">
    <xf numFmtId="0" fontId="0" fillId="0" borderId="0"/>
    <xf numFmtId="0" fontId="3" fillId="0" borderId="0" applyNumberFormat="0" applyFill="0" applyBorder="0" applyAlignment="0" applyProtection="0"/>
    <xf numFmtId="0" fontId="2" fillId="0" borderId="0"/>
    <xf numFmtId="0" fontId="3" fillId="0" borderId="0" applyNumberFormat="0" applyFill="0" applyBorder="0" applyAlignment="0" applyProtection="0"/>
    <xf numFmtId="0" fontId="22" fillId="0" borderId="0" applyNumberFormat="0" applyFill="0" applyBorder="0" applyAlignment="0" applyProtection="0"/>
    <xf numFmtId="166" fontId="29" fillId="0" borderId="0" applyFont="0" applyFill="0" applyBorder="0" applyAlignment="0" applyProtection="0"/>
    <xf numFmtId="0" fontId="29" fillId="0" borderId="0"/>
    <xf numFmtId="0" fontId="41" fillId="0" borderId="0" applyNumberFormat="0" applyFill="0" applyBorder="0" applyAlignment="0" applyProtection="0"/>
    <xf numFmtId="165" fontId="2" fillId="0" borderId="0" applyFont="0" applyFill="0" applyBorder="0" applyAlignment="0" applyProtection="0"/>
  </cellStyleXfs>
  <cellXfs count="617">
    <xf numFmtId="0" fontId="0" fillId="0" borderId="0" xfId="0"/>
    <xf numFmtId="0" fontId="4" fillId="0" borderId="0" xfId="2" applyFont="1" applyAlignment="1">
      <alignment horizontal="left" vertical="center"/>
    </xf>
    <xf numFmtId="0" fontId="5" fillId="0" borderId="0" xfId="2" applyFont="1" applyAlignment="1">
      <alignment horizontal="left" vertical="center"/>
    </xf>
    <xf numFmtId="0" fontId="6" fillId="0" borderId="0" xfId="2" applyFont="1" applyAlignment="1">
      <alignment horizontal="left" vertical="center"/>
    </xf>
    <xf numFmtId="0" fontId="7" fillId="0" borderId="0" xfId="2" applyFont="1" applyAlignment="1">
      <alignment horizontal="left" vertical="center"/>
    </xf>
    <xf numFmtId="0" fontId="8" fillId="3" borderId="3" xfId="2" applyFont="1" applyFill="1" applyBorder="1" applyAlignment="1">
      <alignment vertical="center" wrapText="1"/>
    </xf>
    <xf numFmtId="0" fontId="8" fillId="3" borderId="6" xfId="2" applyFont="1" applyFill="1" applyBorder="1" applyAlignment="1">
      <alignment vertical="center" wrapText="1"/>
    </xf>
    <xf numFmtId="0" fontId="7" fillId="0" borderId="8" xfId="2" applyFont="1" applyBorder="1" applyAlignment="1">
      <alignment horizontal="left" vertical="center"/>
    </xf>
    <xf numFmtId="0" fontId="8" fillId="3" borderId="8" xfId="2" applyFont="1" applyFill="1" applyBorder="1" applyAlignment="1">
      <alignment vertical="center" wrapText="1"/>
    </xf>
    <xf numFmtId="0" fontId="7" fillId="0" borderId="10" xfId="2" applyFont="1" applyBorder="1" applyAlignment="1">
      <alignment horizontal="left" vertical="center"/>
    </xf>
    <xf numFmtId="0" fontId="8" fillId="3" borderId="10" xfId="2" applyFont="1" applyFill="1" applyBorder="1" applyAlignment="1">
      <alignment vertical="center" wrapText="1"/>
    </xf>
    <xf numFmtId="0" fontId="8" fillId="0" borderId="8" xfId="2" applyFont="1" applyBorder="1" applyAlignment="1">
      <alignment horizontal="left" vertical="center"/>
    </xf>
    <xf numFmtId="0" fontId="7" fillId="0" borderId="8" xfId="2" applyFont="1" applyBorder="1" applyAlignment="1">
      <alignment vertical="center"/>
    </xf>
    <xf numFmtId="0" fontId="8" fillId="0" borderId="8" xfId="2" applyFont="1" applyBorder="1" applyAlignment="1">
      <alignment horizontal="left" vertical="center" wrapText="1" indent="1"/>
    </xf>
    <xf numFmtId="0" fontId="8" fillId="0" borderId="8" xfId="2" applyFont="1" applyBorder="1" applyAlignment="1">
      <alignment horizontal="left" vertical="center" wrapText="1" indent="3"/>
    </xf>
    <xf numFmtId="0" fontId="8" fillId="0" borderId="10" xfId="2" applyFont="1" applyBorder="1" applyAlignment="1">
      <alignment horizontal="left" vertical="center" wrapText="1" indent="3"/>
    </xf>
    <xf numFmtId="0" fontId="10" fillId="0" borderId="6" xfId="1" applyFont="1" applyFill="1" applyBorder="1" applyAlignment="1">
      <alignment horizontal="left" vertical="center" wrapText="1"/>
    </xf>
    <xf numFmtId="0" fontId="8" fillId="0" borderId="8" xfId="2" applyFont="1" applyBorder="1" applyAlignment="1">
      <alignment vertical="center" wrapText="1"/>
    </xf>
    <xf numFmtId="0" fontId="4" fillId="0" borderId="0" xfId="2" applyFont="1" applyAlignment="1">
      <alignment horizontal="left" vertical="center" wrapText="1"/>
    </xf>
    <xf numFmtId="0" fontId="6" fillId="0" borderId="0" xfId="2" applyFont="1" applyAlignment="1">
      <alignment horizontal="left" vertical="center" wrapText="1"/>
    </xf>
    <xf numFmtId="0" fontId="18" fillId="0" borderId="0" xfId="2" applyFont="1" applyAlignment="1">
      <alignment horizontal="left" vertical="center" wrapText="1"/>
    </xf>
    <xf numFmtId="0" fontId="15" fillId="0" borderId="11" xfId="2" applyFont="1" applyBorder="1" applyAlignment="1">
      <alignment horizontal="left" vertical="center" wrapText="1"/>
    </xf>
    <xf numFmtId="0" fontId="17" fillId="0" borderId="12" xfId="2" applyFont="1" applyBorder="1" applyAlignment="1">
      <alignment horizontal="left" vertical="center" wrapText="1"/>
    </xf>
    <xf numFmtId="0" fontId="18" fillId="0" borderId="12" xfId="2" applyFont="1" applyBorder="1" applyAlignment="1">
      <alignment horizontal="left" vertical="center" wrapText="1"/>
    </xf>
    <xf numFmtId="0" fontId="19" fillId="4" borderId="12" xfId="2" applyFont="1" applyFill="1" applyBorder="1" applyAlignment="1">
      <alignment horizontal="left" vertical="center" wrapText="1"/>
    </xf>
    <xf numFmtId="0" fontId="4" fillId="0" borderId="8" xfId="2" applyFont="1" applyBorder="1" applyAlignment="1">
      <alignment horizontal="left" vertical="center"/>
    </xf>
    <xf numFmtId="0" fontId="18" fillId="0" borderId="8" xfId="2" applyFont="1" applyBorder="1" applyAlignment="1">
      <alignment horizontal="left" vertical="center" wrapText="1"/>
    </xf>
    <xf numFmtId="0" fontId="15" fillId="0" borderId="0" xfId="2" applyFont="1" applyAlignment="1">
      <alignment horizontal="left" vertical="center" wrapText="1"/>
    </xf>
    <xf numFmtId="0" fontId="19" fillId="4" borderId="0" xfId="2" applyFont="1" applyFill="1" applyAlignment="1">
      <alignment horizontal="left" vertical="center" wrapText="1"/>
    </xf>
    <xf numFmtId="0" fontId="4" fillId="0" borderId="6" xfId="2" applyFont="1" applyBorder="1" applyAlignment="1">
      <alignment horizontal="left" vertical="center" wrapText="1"/>
    </xf>
    <xf numFmtId="0" fontId="6" fillId="0" borderId="6" xfId="2" applyFont="1" applyBorder="1" applyAlignment="1">
      <alignment horizontal="left" vertical="center" wrapText="1"/>
    </xf>
    <xf numFmtId="0" fontId="5" fillId="0" borderId="8" xfId="2" applyFont="1" applyBorder="1" applyAlignment="1">
      <alignment horizontal="left" vertical="center"/>
    </xf>
    <xf numFmtId="0" fontId="6" fillId="0" borderId="8" xfId="2" applyFont="1" applyBorder="1" applyAlignment="1">
      <alignment horizontal="left" vertical="center"/>
    </xf>
    <xf numFmtId="0" fontId="4" fillId="0" borderId="10" xfId="2" applyFont="1" applyBorder="1" applyAlignment="1">
      <alignment horizontal="left" vertical="center"/>
    </xf>
    <xf numFmtId="0" fontId="4" fillId="0" borderId="5" xfId="2" applyFont="1" applyBorder="1" applyAlignment="1">
      <alignment horizontal="left" vertical="center"/>
    </xf>
    <xf numFmtId="0" fontId="5" fillId="0" borderId="6" xfId="2" applyFont="1" applyBorder="1" applyAlignment="1">
      <alignment horizontal="left" vertical="center"/>
    </xf>
    <xf numFmtId="0" fontId="4" fillId="0" borderId="6" xfId="2" applyFont="1" applyBorder="1" applyAlignment="1">
      <alignment horizontal="left" vertical="center"/>
    </xf>
    <xf numFmtId="0" fontId="9" fillId="0" borderId="8" xfId="1" applyFont="1" applyFill="1" applyBorder="1" applyAlignment="1">
      <alignment horizontal="left" vertical="center" wrapText="1" indent="1"/>
    </xf>
    <xf numFmtId="0" fontId="4" fillId="0" borderId="7" xfId="2" applyFont="1" applyBorder="1" applyAlignment="1">
      <alignment horizontal="left" vertical="center"/>
    </xf>
    <xf numFmtId="0" fontId="17" fillId="0" borderId="8" xfId="2" applyFont="1" applyBorder="1" applyAlignment="1">
      <alignment horizontal="left" vertical="center" wrapText="1"/>
    </xf>
    <xf numFmtId="0" fontId="19" fillId="4" borderId="8" xfId="2" applyFont="1" applyFill="1" applyBorder="1" applyAlignment="1">
      <alignment horizontal="left" vertical="center" wrapText="1"/>
    </xf>
    <xf numFmtId="0" fontId="9" fillId="0" borderId="10" xfId="1" applyFont="1" applyFill="1" applyBorder="1" applyAlignment="1">
      <alignment horizontal="left" vertical="center" wrapText="1" indent="1"/>
    </xf>
    <xf numFmtId="0" fontId="9" fillId="0" borderId="8" xfId="1" applyFont="1" applyFill="1" applyBorder="1" applyAlignment="1">
      <alignment horizontal="left" vertical="center" wrapText="1" indent="3"/>
    </xf>
    <xf numFmtId="0" fontId="9" fillId="0" borderId="10" xfId="1" applyFont="1" applyFill="1" applyBorder="1" applyAlignment="1">
      <alignment horizontal="left" vertical="center" wrapText="1" indent="3"/>
    </xf>
    <xf numFmtId="0" fontId="18" fillId="0" borderId="10" xfId="2" applyFont="1" applyBorder="1" applyAlignment="1">
      <alignment horizontal="left" vertical="center" wrapText="1"/>
    </xf>
    <xf numFmtId="0" fontId="8" fillId="0" borderId="8" xfId="2" applyFont="1" applyBorder="1" applyAlignment="1">
      <alignment horizontal="left" vertical="center" indent="1"/>
    </xf>
    <xf numFmtId="0" fontId="8" fillId="0" borderId="8" xfId="2" applyFont="1" applyBorder="1" applyAlignment="1">
      <alignment horizontal="left" vertical="center" indent="3"/>
    </xf>
    <xf numFmtId="0" fontId="11" fillId="3" borderId="8" xfId="2" applyFont="1" applyFill="1" applyBorder="1" applyAlignment="1">
      <alignment vertical="center"/>
    </xf>
    <xf numFmtId="0" fontId="9" fillId="0" borderId="8" xfId="1" applyFont="1" applyFill="1" applyBorder="1" applyAlignment="1">
      <alignment horizontal="left" vertical="center" wrapText="1"/>
    </xf>
    <xf numFmtId="0" fontId="6" fillId="0" borderId="5" xfId="2" applyFont="1" applyBorder="1" applyAlignment="1">
      <alignment horizontal="left" vertical="center"/>
    </xf>
    <xf numFmtId="0" fontId="6" fillId="0" borderId="7" xfId="2" applyFont="1" applyBorder="1" applyAlignment="1">
      <alignment horizontal="left" vertical="center"/>
    </xf>
    <xf numFmtId="0" fontId="15" fillId="0" borderId="7" xfId="2" applyFont="1" applyBorder="1" applyAlignment="1">
      <alignment horizontal="left" vertical="center"/>
    </xf>
    <xf numFmtId="0" fontId="7" fillId="0" borderId="15" xfId="2" applyFont="1" applyBorder="1" applyAlignment="1">
      <alignment horizontal="left" vertical="center"/>
    </xf>
    <xf numFmtId="0" fontId="18" fillId="0" borderId="15" xfId="2" applyFont="1" applyBorder="1" applyAlignment="1">
      <alignment horizontal="left" vertical="center" wrapText="1"/>
    </xf>
    <xf numFmtId="0" fontId="7" fillId="0" borderId="8" xfId="0" applyFont="1" applyBorder="1"/>
    <xf numFmtId="0" fontId="18" fillId="0" borderId="8" xfId="2" applyFont="1" applyBorder="1" applyAlignment="1">
      <alignment horizontal="left" vertical="center"/>
    </xf>
    <xf numFmtId="0" fontId="19" fillId="0" borderId="8" xfId="2" applyFont="1" applyBorder="1" applyAlignment="1">
      <alignment horizontal="left" vertical="center" wrapText="1"/>
    </xf>
    <xf numFmtId="0" fontId="5" fillId="0" borderId="6" xfId="2" applyFont="1" applyBorder="1" applyAlignment="1">
      <alignment horizontal="left" vertical="center" wrapText="1"/>
    </xf>
    <xf numFmtId="0" fontId="8" fillId="0" borderId="8" xfId="2" applyFont="1" applyBorder="1" applyAlignment="1">
      <alignment vertical="center"/>
    </xf>
    <xf numFmtId="0" fontId="5" fillId="0" borderId="6" xfId="2" applyFont="1" applyBorder="1" applyAlignment="1">
      <alignment vertical="center"/>
    </xf>
    <xf numFmtId="0" fontId="8" fillId="3" borderId="8" xfId="2" applyFont="1" applyFill="1" applyBorder="1" applyAlignment="1">
      <alignment horizontal="center" vertical="center" wrapText="1"/>
    </xf>
    <xf numFmtId="0" fontId="18" fillId="0" borderId="0" xfId="2" applyFont="1" applyAlignment="1">
      <alignment horizontal="left" vertical="center"/>
    </xf>
    <xf numFmtId="0" fontId="16" fillId="0" borderId="0" xfId="2" applyFont="1" applyAlignment="1">
      <alignment horizontal="left" vertical="center"/>
    </xf>
    <xf numFmtId="0" fontId="15" fillId="0" borderId="0" xfId="2" applyFont="1" applyAlignment="1">
      <alignment horizontal="left" vertical="center"/>
    </xf>
    <xf numFmtId="166" fontId="16" fillId="0" borderId="0" xfId="5" applyFont="1" applyFill="1" applyAlignment="1">
      <alignment horizontal="left" vertical="center"/>
    </xf>
    <xf numFmtId="167" fontId="16" fillId="0" borderId="0" xfId="5" applyNumberFormat="1" applyFont="1" applyFill="1" applyAlignment="1">
      <alignment horizontal="left" vertical="center"/>
    </xf>
    <xf numFmtId="0" fontId="7" fillId="0" borderId="0" xfId="6" applyFont="1"/>
    <xf numFmtId="0" fontId="16" fillId="0" borderId="31" xfId="2" applyFont="1" applyBorder="1" applyAlignment="1">
      <alignment horizontal="left" vertical="center"/>
    </xf>
    <xf numFmtId="0" fontId="42" fillId="0" borderId="0" xfId="7" applyFont="1"/>
    <xf numFmtId="0" fontId="42" fillId="0" borderId="0" xfId="7" applyNumberFormat="1" applyFont="1"/>
    <xf numFmtId="166" fontId="15" fillId="0" borderId="41" xfId="5" applyFont="1" applyBorder="1"/>
    <xf numFmtId="166" fontId="16" fillId="6" borderId="0" xfId="5" applyFont="1" applyFill="1" applyBorder="1" applyAlignment="1">
      <alignment horizontal="left" vertical="center"/>
    </xf>
    <xf numFmtId="0" fontId="15" fillId="6" borderId="25" xfId="2" applyFont="1" applyFill="1" applyBorder="1" applyAlignment="1">
      <alignment horizontal="left" vertical="center"/>
    </xf>
    <xf numFmtId="166" fontId="15" fillId="6" borderId="25" xfId="5" applyFont="1" applyFill="1" applyBorder="1" applyAlignment="1">
      <alignment horizontal="left" vertical="center"/>
    </xf>
    <xf numFmtId="0" fontId="16" fillId="6" borderId="25" xfId="2" applyFont="1" applyFill="1" applyBorder="1" applyAlignment="1">
      <alignment horizontal="left" vertical="center"/>
    </xf>
    <xf numFmtId="0" fontId="16" fillId="6" borderId="42" xfId="2" applyFont="1" applyFill="1" applyBorder="1" applyAlignment="1">
      <alignment horizontal="left" vertical="center"/>
    </xf>
    <xf numFmtId="166" fontId="16" fillId="6" borderId="42" xfId="5" applyFont="1" applyFill="1" applyBorder="1" applyAlignment="1">
      <alignment horizontal="left" vertical="center"/>
    </xf>
    <xf numFmtId="166" fontId="15" fillId="0" borderId="0" xfId="5" applyFont="1" applyBorder="1"/>
    <xf numFmtId="0" fontId="48" fillId="0" borderId="0" xfId="2" applyFont="1" applyAlignment="1">
      <alignment horizontal="left" vertical="center"/>
    </xf>
    <xf numFmtId="0" fontId="49" fillId="0" borderId="0" xfId="2" applyFont="1" applyAlignment="1">
      <alignment horizontal="left" vertical="center"/>
    </xf>
    <xf numFmtId="0" fontId="50" fillId="0" borderId="0" xfId="2" applyFont="1" applyAlignment="1">
      <alignment horizontal="left" vertical="center"/>
    </xf>
    <xf numFmtId="0" fontId="50" fillId="3" borderId="45" xfId="2" applyFont="1" applyFill="1" applyBorder="1" applyAlignment="1">
      <alignment horizontal="left" vertical="center"/>
    </xf>
    <xf numFmtId="0" fontId="7" fillId="9" borderId="0" xfId="2" applyFont="1" applyFill="1" applyAlignment="1">
      <alignment horizontal="left" vertical="center"/>
    </xf>
    <xf numFmtId="0" fontId="51" fillId="2" borderId="45" xfId="2" applyFont="1" applyFill="1" applyBorder="1" applyAlignment="1">
      <alignment horizontal="left" vertical="center"/>
    </xf>
    <xf numFmtId="0" fontId="51" fillId="0" borderId="45" xfId="2" applyFont="1" applyBorder="1" applyAlignment="1">
      <alignment horizontal="left" vertical="center"/>
    </xf>
    <xf numFmtId="0" fontId="49" fillId="0" borderId="0" xfId="2" quotePrefix="1" applyFont="1" applyAlignment="1">
      <alignment horizontal="left" vertical="center"/>
    </xf>
    <xf numFmtId="0" fontId="49" fillId="0" borderId="0" xfId="2" applyFont="1" applyAlignment="1">
      <alignment vertical="center"/>
    </xf>
    <xf numFmtId="0" fontId="52" fillId="0" borderId="0" xfId="2" applyFont="1" applyAlignment="1">
      <alignment horizontal="left" vertical="center"/>
    </xf>
    <xf numFmtId="0" fontId="5" fillId="0" borderId="31" xfId="2" applyFont="1" applyBorder="1" applyAlignment="1" applyProtection="1">
      <alignment horizontal="left" vertical="center"/>
      <protection locked="0"/>
    </xf>
    <xf numFmtId="0" fontId="4" fillId="0" borderId="31" xfId="2" applyFont="1" applyBorder="1" applyAlignment="1">
      <alignment horizontal="left" vertical="center"/>
    </xf>
    <xf numFmtId="0" fontId="5" fillId="0" borderId="31" xfId="2" applyFont="1" applyBorder="1" applyAlignment="1">
      <alignment horizontal="left" vertical="center"/>
    </xf>
    <xf numFmtId="0" fontId="6" fillId="0" borderId="31" xfId="2" applyFont="1" applyBorder="1" applyAlignment="1">
      <alignment horizontal="left" vertical="center"/>
    </xf>
    <xf numFmtId="0" fontId="53" fillId="0" borderId="39" xfId="2" applyFont="1" applyBorder="1" applyAlignment="1">
      <alignment vertical="center"/>
    </xf>
    <xf numFmtId="0" fontId="17" fillId="0" borderId="30" xfId="2" applyFont="1" applyBorder="1" applyAlignment="1" applyProtection="1">
      <alignment vertical="center"/>
      <protection locked="0"/>
    </xf>
    <xf numFmtId="0" fontId="8" fillId="0" borderId="31" xfId="2" applyFont="1" applyBorder="1" applyAlignment="1">
      <alignment horizontal="left" vertical="center"/>
    </xf>
    <xf numFmtId="0" fontId="54" fillId="0" borderId="0" xfId="2" applyFont="1" applyAlignment="1">
      <alignment horizontal="left" vertical="center"/>
    </xf>
    <xf numFmtId="0" fontId="8" fillId="0" borderId="39" xfId="2" applyFont="1" applyBorder="1" applyAlignment="1" applyProtection="1">
      <alignment horizontal="left" vertical="center" indent="2"/>
      <protection locked="0"/>
    </xf>
    <xf numFmtId="0" fontId="8" fillId="3" borderId="46" xfId="2" applyFont="1" applyFill="1" applyBorder="1" applyAlignment="1">
      <alignment vertical="center"/>
    </xf>
    <xf numFmtId="0" fontId="16" fillId="2" borderId="47" xfId="2" applyFont="1" applyFill="1" applyBorder="1" applyAlignment="1">
      <alignment horizontal="left" vertical="center"/>
    </xf>
    <xf numFmtId="0" fontId="8" fillId="0" borderId="46" xfId="2" applyFont="1" applyBorder="1" applyAlignment="1">
      <alignment vertical="center"/>
    </xf>
    <xf numFmtId="0" fontId="16" fillId="2" borderId="33" xfId="2" applyFont="1" applyFill="1" applyBorder="1" applyAlignment="1">
      <alignment horizontal="left" vertical="center"/>
    </xf>
    <xf numFmtId="0" fontId="16" fillId="0" borderId="25" xfId="2" applyFont="1" applyBorder="1" applyAlignment="1">
      <alignment horizontal="left" vertical="center"/>
    </xf>
    <xf numFmtId="0" fontId="16" fillId="2" borderId="25" xfId="2" applyFont="1" applyFill="1" applyBorder="1" applyAlignment="1">
      <alignment horizontal="left" vertical="center"/>
    </xf>
    <xf numFmtId="0" fontId="16" fillId="2" borderId="0" xfId="2" applyFont="1" applyFill="1" applyAlignment="1">
      <alignment horizontal="left" vertical="center"/>
    </xf>
    <xf numFmtId="0" fontId="16" fillId="0" borderId="48" xfId="2" applyFont="1" applyBorder="1" applyAlignment="1">
      <alignment horizontal="left" vertical="center"/>
    </xf>
    <xf numFmtId="0" fontId="16" fillId="2" borderId="49" xfId="2" applyFont="1" applyFill="1" applyBorder="1" applyAlignment="1">
      <alignment horizontal="left" vertical="center"/>
    </xf>
    <xf numFmtId="0" fontId="55" fillId="2" borderId="31" xfId="2" applyFont="1" applyFill="1" applyBorder="1" applyAlignment="1">
      <alignment vertical="center"/>
    </xf>
    <xf numFmtId="0" fontId="24" fillId="0" borderId="50" xfId="4" applyFont="1" applyFill="1" applyBorder="1" applyAlignment="1" applyProtection="1">
      <alignment vertical="center"/>
      <protection locked="0"/>
    </xf>
    <xf numFmtId="0" fontId="8" fillId="0" borderId="0" xfId="2" applyFont="1" applyAlignment="1">
      <alignment vertical="center"/>
    </xf>
    <xf numFmtId="0" fontId="55" fillId="0" borderId="0" xfId="2" applyFont="1" applyAlignment="1">
      <alignment vertical="center"/>
    </xf>
    <xf numFmtId="0" fontId="53" fillId="0" borderId="0" xfId="2" applyFont="1" applyAlignment="1">
      <alignment vertical="center"/>
    </xf>
    <xf numFmtId="0" fontId="8" fillId="0" borderId="0" xfId="2" applyFont="1" applyAlignment="1">
      <alignment horizontal="left" vertical="center" indent="1"/>
    </xf>
    <xf numFmtId="0" fontId="8" fillId="3" borderId="38" xfId="2" applyFont="1" applyFill="1" applyBorder="1" applyAlignment="1">
      <alignment vertical="center" wrapText="1"/>
    </xf>
    <xf numFmtId="0" fontId="55" fillId="2" borderId="38" xfId="2" applyFont="1" applyFill="1" applyBorder="1" applyAlignment="1">
      <alignment vertical="center"/>
    </xf>
    <xf numFmtId="0" fontId="8" fillId="0" borderId="31" xfId="2" applyFont="1" applyBorder="1" applyAlignment="1">
      <alignment horizontal="left" vertical="center" indent="1"/>
    </xf>
    <xf numFmtId="0" fontId="55" fillId="2" borderId="0" xfId="2" applyFont="1" applyFill="1" applyAlignment="1">
      <alignment vertical="center"/>
    </xf>
    <xf numFmtId="0" fontId="16" fillId="0" borderId="52" xfId="2" applyFont="1" applyBorder="1" applyAlignment="1">
      <alignment horizontal="left" vertical="center"/>
    </xf>
    <xf numFmtId="0" fontId="16" fillId="2" borderId="31" xfId="2" applyFont="1" applyFill="1" applyBorder="1" applyAlignment="1">
      <alignment horizontal="left" vertical="center"/>
    </xf>
    <xf numFmtId="0" fontId="8" fillId="0" borderId="31" xfId="2" applyFont="1" applyBorder="1" applyAlignment="1">
      <alignment vertical="center"/>
    </xf>
    <xf numFmtId="0" fontId="17" fillId="0" borderId="51" xfId="2" applyFont="1" applyBorder="1" applyAlignment="1" applyProtection="1">
      <alignment vertical="center"/>
      <protection locked="0"/>
    </xf>
    <xf numFmtId="0" fontId="21" fillId="0" borderId="44" xfId="2" applyFont="1" applyBorder="1" applyAlignment="1">
      <alignment horizontal="left" vertical="center"/>
    </xf>
    <xf numFmtId="0" fontId="56" fillId="0" borderId="44" xfId="2" applyFont="1" applyBorder="1" applyAlignment="1">
      <alignment vertical="center"/>
    </xf>
    <xf numFmtId="0" fontId="57" fillId="0" borderId="0" xfId="2" applyFont="1" applyAlignment="1">
      <alignment vertical="center"/>
    </xf>
    <xf numFmtId="0" fontId="58" fillId="0" borderId="0" xfId="2" applyFont="1" applyAlignment="1">
      <alignment vertical="center"/>
    </xf>
    <xf numFmtId="0" fontId="8" fillId="6" borderId="0" xfId="2" applyFont="1" applyFill="1" applyAlignment="1">
      <alignment horizontal="left" vertical="center"/>
    </xf>
    <xf numFmtId="0" fontId="30" fillId="6" borderId="0" xfId="2" applyFont="1" applyFill="1" applyAlignment="1">
      <alignment vertical="center"/>
    </xf>
    <xf numFmtId="0" fontId="11" fillId="6" borderId="0" xfId="2" applyFont="1" applyFill="1" applyAlignment="1">
      <alignment vertical="center"/>
    </xf>
    <xf numFmtId="0" fontId="61" fillId="0" borderId="0" xfId="6" applyFont="1"/>
    <xf numFmtId="0" fontId="11" fillId="9" borderId="0" xfId="2" applyFont="1" applyFill="1" applyAlignment="1">
      <alignment vertical="center"/>
    </xf>
    <xf numFmtId="0" fontId="23" fillId="9" borderId="0" xfId="4" applyFont="1" applyFill="1" applyBorder="1" applyAlignment="1"/>
    <xf numFmtId="0" fontId="51" fillId="2" borderId="45" xfId="2" applyFont="1" applyFill="1" applyBorder="1" applyAlignment="1">
      <alignment horizontal="left" vertical="center" wrapText="1"/>
    </xf>
    <xf numFmtId="0" fontId="50" fillId="9" borderId="0" xfId="2" applyFont="1" applyFill="1" applyAlignment="1">
      <alignment horizontal="left" vertical="center"/>
    </xf>
    <xf numFmtId="0" fontId="23" fillId="6" borderId="0" xfId="3" applyFont="1" applyFill="1" applyBorder="1" applyAlignment="1"/>
    <xf numFmtId="0" fontId="23" fillId="0" borderId="0" xfId="3" applyFont="1" applyFill="1" applyBorder="1" applyAlignment="1"/>
    <xf numFmtId="0" fontId="21" fillId="6" borderId="58" xfId="2" applyFont="1" applyFill="1" applyBorder="1" applyAlignment="1">
      <alignment vertical="center" wrapText="1"/>
    </xf>
    <xf numFmtId="0" fontId="16" fillId="0" borderId="0" xfId="2" applyFont="1" applyAlignment="1">
      <alignment vertical="center" wrapText="1"/>
    </xf>
    <xf numFmtId="0" fontId="21" fillId="6" borderId="24" xfId="2" applyFont="1" applyFill="1" applyBorder="1" applyAlignment="1">
      <alignment vertical="center" wrapText="1"/>
    </xf>
    <xf numFmtId="0" fontId="16" fillId="6" borderId="25" xfId="2" applyFont="1" applyFill="1" applyBorder="1" applyAlignment="1">
      <alignment vertical="center" wrapText="1"/>
    </xf>
    <xf numFmtId="0" fontId="16" fillId="6" borderId="59" xfId="2" applyFont="1" applyFill="1" applyBorder="1" applyAlignment="1">
      <alignment vertical="center" wrapText="1"/>
    </xf>
    <xf numFmtId="0" fontId="16" fillId="6" borderId="60" xfId="2" applyFont="1" applyFill="1" applyBorder="1" applyAlignment="1">
      <alignment vertical="center" wrapText="1"/>
    </xf>
    <xf numFmtId="0" fontId="16" fillId="6" borderId="0" xfId="2" applyFont="1" applyFill="1" applyAlignment="1">
      <alignment vertical="center" wrapText="1"/>
    </xf>
    <xf numFmtId="0" fontId="18" fillId="6" borderId="60" xfId="2" applyFont="1" applyFill="1" applyBorder="1" applyAlignment="1">
      <alignment vertical="center" wrapText="1"/>
    </xf>
    <xf numFmtId="0" fontId="18" fillId="6" borderId="61" xfId="2" applyFont="1" applyFill="1" applyBorder="1" applyAlignment="1">
      <alignment vertical="center" wrapText="1"/>
    </xf>
    <xf numFmtId="0" fontId="18" fillId="6" borderId="27" xfId="2" applyFont="1" applyFill="1" applyBorder="1" applyAlignment="1">
      <alignment vertical="center" wrapText="1"/>
    </xf>
    <xf numFmtId="0" fontId="16" fillId="6" borderId="28" xfId="2" applyFont="1" applyFill="1" applyBorder="1" applyAlignment="1">
      <alignment vertical="center" wrapText="1"/>
    </xf>
    <xf numFmtId="0" fontId="16" fillId="0" borderId="37" xfId="2" applyFont="1" applyBorder="1" applyAlignment="1">
      <alignment horizontal="left" vertical="center"/>
    </xf>
    <xf numFmtId="0" fontId="8" fillId="0" borderId="37" xfId="2" applyFont="1" applyBorder="1" applyAlignment="1">
      <alignment vertical="center"/>
    </xf>
    <xf numFmtId="0" fontId="11" fillId="0" borderId="8" xfId="2" applyFont="1" applyBorder="1" applyAlignment="1">
      <alignment horizontal="left" vertical="center"/>
    </xf>
    <xf numFmtId="0" fontId="16" fillId="0" borderId="8" xfId="0" applyFont="1" applyBorder="1" applyAlignment="1">
      <alignment horizontal="left" vertical="center"/>
    </xf>
    <xf numFmtId="0" fontId="63" fillId="0" borderId="0" xfId="0" applyFont="1"/>
    <xf numFmtId="0" fontId="48" fillId="0" borderId="0" xfId="0" applyFont="1"/>
    <xf numFmtId="0" fontId="48" fillId="0" borderId="9" xfId="0" applyFont="1" applyBorder="1"/>
    <xf numFmtId="0" fontId="48" fillId="0" borderId="10" xfId="0" applyFont="1" applyBorder="1"/>
    <xf numFmtId="0" fontId="48" fillId="0" borderId="8" xfId="0" applyFont="1" applyBorder="1"/>
    <xf numFmtId="0" fontId="43" fillId="0" borderId="9" xfId="0" applyFont="1" applyBorder="1"/>
    <xf numFmtId="0" fontId="43" fillId="0" borderId="0" xfId="0" applyFont="1"/>
    <xf numFmtId="0" fontId="48" fillId="0" borderId="7" xfId="0" applyFont="1" applyBorder="1"/>
    <xf numFmtId="0" fontId="43" fillId="0" borderId="7" xfId="0" applyFont="1" applyBorder="1"/>
    <xf numFmtId="0" fontId="48" fillId="0" borderId="15" xfId="0" applyFont="1" applyBorder="1"/>
    <xf numFmtId="0" fontId="48" fillId="0" borderId="10" xfId="0" applyFont="1" applyBorder="1" applyAlignment="1">
      <alignment wrapText="1"/>
    </xf>
    <xf numFmtId="0" fontId="48" fillId="0" borderId="6" xfId="0" applyFont="1" applyBorder="1" applyAlignment="1">
      <alignment vertical="center"/>
    </xf>
    <xf numFmtId="0" fontId="48" fillId="0" borderId="8" xfId="0" applyFont="1" applyBorder="1" applyAlignment="1">
      <alignment vertical="center" wrapText="1"/>
    </xf>
    <xf numFmtId="0" fontId="48" fillId="0" borderId="10" xfId="0" applyFont="1" applyBorder="1" applyAlignment="1">
      <alignment vertical="center"/>
    </xf>
    <xf numFmtId="0" fontId="48" fillId="0" borderId="0" xfId="0" applyFont="1" applyAlignment="1">
      <alignment horizontal="left"/>
    </xf>
    <xf numFmtId="0" fontId="48" fillId="0" borderId="10" xfId="0" applyFont="1" applyBorder="1" applyAlignment="1">
      <alignment horizontal="left"/>
    </xf>
    <xf numFmtId="0" fontId="64" fillId="0" borderId="0" xfId="0" applyFont="1"/>
    <xf numFmtId="0" fontId="48" fillId="0" borderId="8" xfId="0" applyFont="1" applyBorder="1" applyAlignment="1">
      <alignment vertical="center"/>
    </xf>
    <xf numFmtId="0" fontId="67" fillId="6" borderId="0" xfId="2" applyFont="1" applyFill="1" applyAlignment="1">
      <alignment vertical="center"/>
    </xf>
    <xf numFmtId="0" fontId="57" fillId="6" borderId="0" xfId="2" applyFont="1" applyFill="1" applyAlignment="1">
      <alignment vertical="center"/>
    </xf>
    <xf numFmtId="0" fontId="48" fillId="6" borderId="0" xfId="2" applyFont="1" applyFill="1" applyAlignment="1">
      <alignment horizontal="left" vertical="center"/>
    </xf>
    <xf numFmtId="0" fontId="57" fillId="6" borderId="0" xfId="2" applyFont="1" applyFill="1" applyAlignment="1">
      <alignment horizontal="left" vertical="center"/>
    </xf>
    <xf numFmtId="0" fontId="58" fillId="6" borderId="0" xfId="2" applyFont="1" applyFill="1" applyAlignment="1">
      <alignment horizontal="left" vertical="center"/>
    </xf>
    <xf numFmtId="0" fontId="68" fillId="6" borderId="0" xfId="2" applyFont="1" applyFill="1" applyAlignment="1">
      <alignment horizontal="left" vertical="center"/>
    </xf>
    <xf numFmtId="0" fontId="66" fillId="6" borderId="0" xfId="2" applyFont="1" applyFill="1" applyAlignment="1">
      <alignment vertical="center"/>
    </xf>
    <xf numFmtId="0" fontId="57" fillId="6" borderId="0" xfId="2" applyFont="1" applyFill="1" applyAlignment="1">
      <alignment vertical="center" wrapText="1"/>
    </xf>
    <xf numFmtId="0" fontId="68" fillId="6" borderId="0" xfId="2" applyFont="1" applyFill="1" applyAlignment="1">
      <alignment vertical="center"/>
    </xf>
    <xf numFmtId="0" fontId="58" fillId="6" borderId="0" xfId="2" applyFont="1" applyFill="1" applyAlignment="1">
      <alignment vertical="center"/>
    </xf>
    <xf numFmtId="0" fontId="7" fillId="11" borderId="0" xfId="2" applyFont="1" applyFill="1" applyAlignment="1">
      <alignment horizontal="left" vertical="center"/>
    </xf>
    <xf numFmtId="0" fontId="16" fillId="6" borderId="61" xfId="2" applyFont="1" applyFill="1" applyBorder="1" applyAlignment="1">
      <alignment vertical="center" wrapText="1"/>
    </xf>
    <xf numFmtId="0" fontId="11" fillId="0" borderId="8" xfId="2" applyFont="1" applyBorder="1" applyAlignment="1">
      <alignment vertical="center" wrapText="1"/>
    </xf>
    <xf numFmtId="0" fontId="8" fillId="0" borderId="10" xfId="2" applyFont="1" applyBorder="1" applyAlignment="1">
      <alignment vertical="center" wrapText="1"/>
    </xf>
    <xf numFmtId="0" fontId="48" fillId="0" borderId="28" xfId="0" applyFont="1" applyBorder="1"/>
    <xf numFmtId="0" fontId="8" fillId="3" borderId="10" xfId="2" applyFont="1" applyFill="1" applyBorder="1" applyAlignment="1">
      <alignment horizontal="center" vertical="center" wrapText="1"/>
    </xf>
    <xf numFmtId="0" fontId="3" fillId="3" borderId="8" xfId="1" applyFill="1" applyBorder="1" applyAlignment="1">
      <alignment horizontal="center" vertical="center" wrapText="1"/>
    </xf>
    <xf numFmtId="0" fontId="3" fillId="3" borderId="10" xfId="1" applyFill="1" applyBorder="1" applyAlignment="1">
      <alignment horizontal="center" vertical="center" wrapText="1"/>
    </xf>
    <xf numFmtId="0" fontId="71" fillId="3" borderId="8" xfId="2" applyFont="1" applyFill="1" applyBorder="1" applyAlignment="1">
      <alignment vertical="center" wrapText="1"/>
    </xf>
    <xf numFmtId="171" fontId="8" fillId="3" borderId="8" xfId="8" applyNumberFormat="1" applyFont="1" applyFill="1" applyBorder="1" applyAlignment="1">
      <alignment horizontal="right" vertical="center" wrapText="1"/>
    </xf>
    <xf numFmtId="3" fontId="8" fillId="3" borderId="8" xfId="2" applyNumberFormat="1" applyFont="1" applyFill="1" applyBorder="1" applyAlignment="1">
      <alignment horizontal="right" vertical="center" wrapText="1"/>
    </xf>
    <xf numFmtId="0" fontId="11" fillId="0" borderId="0" xfId="0" applyFont="1" applyAlignment="1">
      <alignment horizontal="center" vertical="center"/>
    </xf>
    <xf numFmtId="3" fontId="8" fillId="3" borderId="8" xfId="2" applyNumberFormat="1" applyFont="1" applyFill="1" applyBorder="1" applyAlignment="1">
      <alignment vertical="center" wrapText="1"/>
    </xf>
    <xf numFmtId="171" fontId="8" fillId="3" borderId="8" xfId="8" applyNumberFormat="1" applyFont="1" applyFill="1" applyBorder="1" applyAlignment="1">
      <alignment horizontal="left" vertical="center" wrapText="1"/>
    </xf>
    <xf numFmtId="171" fontId="8" fillId="3" borderId="8" xfId="8" applyNumberFormat="1" applyFont="1" applyFill="1" applyBorder="1" applyAlignment="1">
      <alignment vertical="center" wrapText="1"/>
    </xf>
    <xf numFmtId="171" fontId="8" fillId="3" borderId="10" xfId="8" applyNumberFormat="1" applyFont="1" applyFill="1" applyBorder="1" applyAlignment="1">
      <alignment vertical="center" wrapText="1"/>
    </xf>
    <xf numFmtId="0" fontId="8" fillId="9" borderId="8" xfId="2" applyFont="1" applyFill="1" applyBorder="1" applyAlignment="1">
      <alignment horizontal="left" vertical="center" wrapText="1" indent="3"/>
    </xf>
    <xf numFmtId="0" fontId="72" fillId="0" borderId="0" xfId="0" applyFont="1" applyAlignment="1">
      <alignment horizontal="left" vertical="center" wrapText="1"/>
    </xf>
    <xf numFmtId="0" fontId="60" fillId="0" borderId="0" xfId="0" applyFont="1"/>
    <xf numFmtId="0" fontId="73" fillId="0" borderId="0" xfId="0" applyFont="1" applyAlignment="1">
      <alignment horizontal="left"/>
    </xf>
    <xf numFmtId="0" fontId="73" fillId="0" borderId="0" xfId="0" applyFont="1"/>
    <xf numFmtId="0" fontId="60" fillId="0" borderId="7" xfId="2" applyFont="1" applyBorder="1" applyAlignment="1">
      <alignment horizontal="left" vertical="center" wrapText="1"/>
    </xf>
    <xf numFmtId="0" fontId="74" fillId="0" borderId="8" xfId="2" applyFont="1" applyBorder="1" applyAlignment="1">
      <alignment horizontal="left" vertical="center" wrapText="1"/>
    </xf>
    <xf numFmtId="0" fontId="75" fillId="0" borderId="8" xfId="2" applyFont="1" applyBorder="1" applyAlignment="1">
      <alignment horizontal="left" vertical="center" wrapText="1"/>
    </xf>
    <xf numFmtId="0" fontId="76" fillId="3" borderId="8" xfId="2" applyFont="1" applyFill="1" applyBorder="1" applyAlignment="1">
      <alignment vertical="center" wrapText="1"/>
    </xf>
    <xf numFmtId="0" fontId="77" fillId="4" borderId="8" xfId="2" applyFont="1" applyFill="1" applyBorder="1" applyAlignment="1">
      <alignment horizontal="left" vertical="center" wrapText="1"/>
    </xf>
    <xf numFmtId="0" fontId="78" fillId="0" borderId="7" xfId="2" applyFont="1" applyBorder="1" applyAlignment="1">
      <alignment horizontal="left" vertical="center"/>
    </xf>
    <xf numFmtId="0" fontId="77" fillId="0" borderId="8" xfId="2" applyFont="1" applyBorder="1" applyAlignment="1">
      <alignment horizontal="left" vertical="center"/>
    </xf>
    <xf numFmtId="0" fontId="75" fillId="0" borderId="8" xfId="2" applyFont="1" applyBorder="1" applyAlignment="1">
      <alignment horizontal="left" vertical="center"/>
    </xf>
    <xf numFmtId="0" fontId="78" fillId="0" borderId="8" xfId="2" applyFont="1" applyBorder="1" applyAlignment="1">
      <alignment horizontal="left" vertical="center"/>
    </xf>
    <xf numFmtId="0" fontId="78" fillId="0" borderId="5" xfId="2" applyFont="1" applyBorder="1" applyAlignment="1">
      <alignment horizontal="left" vertical="center" wrapText="1"/>
    </xf>
    <xf numFmtId="0" fontId="77" fillId="0" borderId="6" xfId="2" applyFont="1" applyBorder="1" applyAlignment="1">
      <alignment horizontal="left" vertical="center" wrapText="1"/>
    </xf>
    <xf numFmtId="0" fontId="75" fillId="0" borderId="6" xfId="2" applyFont="1" applyBorder="1" applyAlignment="1">
      <alignment horizontal="left" vertical="center" wrapText="1"/>
    </xf>
    <xf numFmtId="0" fontId="75" fillId="0" borderId="6" xfId="2" applyFont="1" applyBorder="1" applyAlignment="1">
      <alignment horizontal="left" vertical="center"/>
    </xf>
    <xf numFmtId="0" fontId="78" fillId="0" borderId="6" xfId="2" applyFont="1" applyBorder="1" applyAlignment="1">
      <alignment horizontal="left" vertical="center" wrapText="1"/>
    </xf>
    <xf numFmtId="0" fontId="76" fillId="0" borderId="8" xfId="2" applyFont="1" applyBorder="1" applyAlignment="1">
      <alignment vertical="center"/>
    </xf>
    <xf numFmtId="0" fontId="73" fillId="0" borderId="8" xfId="2" applyFont="1" applyBorder="1" applyAlignment="1">
      <alignment vertical="center"/>
    </xf>
    <xf numFmtId="0" fontId="76" fillId="0" borderId="8" xfId="2" applyFont="1" applyBorder="1" applyAlignment="1">
      <alignment vertical="center" wrapText="1"/>
    </xf>
    <xf numFmtId="0" fontId="79" fillId="0" borderId="8" xfId="0" applyFont="1" applyBorder="1" applyAlignment="1">
      <alignment vertical="center"/>
    </xf>
    <xf numFmtId="0" fontId="76" fillId="3" borderId="8" xfId="2" applyFont="1" applyFill="1" applyBorder="1" applyAlignment="1">
      <alignment horizontal="center" vertical="center" wrapText="1"/>
    </xf>
    <xf numFmtId="0" fontId="79" fillId="0" borderId="8" xfId="0" applyFont="1" applyBorder="1" applyAlignment="1">
      <alignment vertical="center" wrapText="1"/>
    </xf>
    <xf numFmtId="0" fontId="73" fillId="0" borderId="8" xfId="0" applyFont="1" applyBorder="1" applyAlignment="1">
      <alignment vertical="center"/>
    </xf>
    <xf numFmtId="0" fontId="60" fillId="0" borderId="7" xfId="0" applyFont="1" applyBorder="1" applyAlignment="1">
      <alignment vertical="center"/>
    </xf>
    <xf numFmtId="0" fontId="73" fillId="2" borderId="8" xfId="2" applyFont="1" applyFill="1" applyBorder="1" applyAlignment="1">
      <alignment vertical="center"/>
    </xf>
    <xf numFmtId="0" fontId="54" fillId="0" borderId="8" xfId="0" applyFont="1" applyBorder="1" applyAlignment="1">
      <alignment vertical="center" wrapText="1"/>
    </xf>
    <xf numFmtId="0" fontId="25" fillId="6" borderId="0" xfId="2" applyFont="1" applyFill="1" applyAlignment="1">
      <alignment vertical="center"/>
    </xf>
    <xf numFmtId="0" fontId="11" fillId="0" borderId="0" xfId="2" applyFont="1" applyAlignment="1">
      <alignment vertical="center"/>
    </xf>
    <xf numFmtId="0" fontId="80" fillId="0" borderId="0" xfId="2" applyFont="1" applyAlignment="1" applyProtection="1">
      <alignment vertical="center"/>
      <protection locked="0"/>
    </xf>
    <xf numFmtId="0" fontId="53" fillId="0" borderId="39" xfId="2" applyFont="1" applyBorder="1" applyAlignment="1" applyProtection="1">
      <alignment horizontal="left" vertical="center" indent="2"/>
      <protection locked="0"/>
    </xf>
    <xf numFmtId="0" fontId="43" fillId="0" borderId="0" xfId="2" applyFont="1" applyAlignment="1">
      <alignment horizontal="left" vertical="center"/>
    </xf>
    <xf numFmtId="0" fontId="53" fillId="3" borderId="46" xfId="2" applyFont="1" applyFill="1" applyBorder="1" applyAlignment="1">
      <alignment vertical="center"/>
    </xf>
    <xf numFmtId="0" fontId="53" fillId="0" borderId="46" xfId="2" applyFont="1" applyBorder="1" applyAlignment="1">
      <alignment vertical="center"/>
    </xf>
    <xf numFmtId="0" fontId="53" fillId="0" borderId="30" xfId="2" applyFont="1" applyBorder="1" applyAlignment="1" applyProtection="1">
      <alignment horizontal="left" vertical="center" indent="2"/>
      <protection locked="0"/>
    </xf>
    <xf numFmtId="0" fontId="43" fillId="0" borderId="31" xfId="2" applyFont="1" applyBorder="1" applyAlignment="1">
      <alignment horizontal="left" vertical="center"/>
    </xf>
    <xf numFmtId="0" fontId="53" fillId="0" borderId="32" xfId="2" applyFont="1" applyBorder="1" applyAlignment="1">
      <alignment vertical="center"/>
    </xf>
    <xf numFmtId="0" fontId="53" fillId="0" borderId="30" xfId="2" applyFont="1" applyBorder="1" applyAlignment="1" applyProtection="1">
      <alignment vertical="center"/>
      <protection locked="0"/>
    </xf>
    <xf numFmtId="0" fontId="53" fillId="0" borderId="31" xfId="2" applyFont="1" applyBorder="1" applyAlignment="1">
      <alignment horizontal="left" vertical="center"/>
    </xf>
    <xf numFmtId="168" fontId="53" fillId="3" borderId="46" xfId="2" applyNumberFormat="1" applyFont="1" applyFill="1" applyBorder="1" applyAlignment="1">
      <alignment vertical="center"/>
    </xf>
    <xf numFmtId="0" fontId="43" fillId="10" borderId="44" xfId="2" applyFont="1" applyFill="1" applyBorder="1" applyAlignment="1">
      <alignment horizontal="left" vertical="center"/>
    </xf>
    <xf numFmtId="0" fontId="53" fillId="0" borderId="39" xfId="2" applyFont="1" applyBorder="1" applyAlignment="1" applyProtection="1">
      <alignment horizontal="left" vertical="center" wrapText="1" indent="2"/>
      <protection locked="0"/>
    </xf>
    <xf numFmtId="0" fontId="53" fillId="3" borderId="0" xfId="2" applyFont="1" applyFill="1" applyAlignment="1">
      <alignment vertical="center"/>
    </xf>
    <xf numFmtId="168" fontId="53" fillId="3" borderId="0" xfId="2" applyNumberFormat="1" applyFont="1" applyFill="1" applyAlignment="1">
      <alignment vertical="center"/>
    </xf>
    <xf numFmtId="0" fontId="81" fillId="3" borderId="28" xfId="2" applyFont="1" applyFill="1" applyBorder="1" applyAlignment="1">
      <alignment vertical="center"/>
    </xf>
    <xf numFmtId="0" fontId="53" fillId="0" borderId="48" xfId="2" applyFont="1" applyBorder="1" applyAlignment="1" applyProtection="1">
      <alignment horizontal="left" vertical="center" wrapText="1" indent="2"/>
      <protection locked="0"/>
    </xf>
    <xf numFmtId="0" fontId="43" fillId="0" borderId="25" xfId="2" applyFont="1" applyBorder="1" applyAlignment="1">
      <alignment horizontal="left" vertical="center"/>
    </xf>
    <xf numFmtId="0" fontId="43" fillId="0" borderId="33" xfId="2" applyFont="1" applyBorder="1" applyAlignment="1">
      <alignment horizontal="left" vertical="center"/>
    </xf>
    <xf numFmtId="0" fontId="59" fillId="3" borderId="31" xfId="3" applyFont="1" applyFill="1" applyBorder="1" applyAlignment="1">
      <alignment vertical="center"/>
    </xf>
    <xf numFmtId="0" fontId="53" fillId="0" borderId="39" xfId="2" applyFont="1" applyBorder="1" applyAlignment="1" applyProtection="1">
      <alignment horizontal="left" vertical="center" indent="4"/>
      <protection locked="0"/>
    </xf>
    <xf numFmtId="0" fontId="17" fillId="3" borderId="0" xfId="2" applyFont="1" applyFill="1" applyAlignment="1">
      <alignment vertical="center"/>
    </xf>
    <xf numFmtId="0" fontId="15" fillId="2" borderId="0" xfId="2" applyFont="1" applyFill="1" applyAlignment="1">
      <alignment horizontal="left" vertical="center"/>
    </xf>
    <xf numFmtId="0" fontId="30" fillId="3" borderId="0" xfId="2" applyFont="1" applyFill="1" applyAlignment="1">
      <alignment vertical="center"/>
    </xf>
    <xf numFmtId="0" fontId="53" fillId="0" borderId="39" xfId="2" applyFont="1" applyBorder="1" applyAlignment="1" applyProtection="1">
      <alignment horizontal="left" vertical="center" indent="6"/>
      <protection locked="0"/>
    </xf>
    <xf numFmtId="0" fontId="82" fillId="0" borderId="25" xfId="4" applyFont="1" applyFill="1" applyBorder="1" applyAlignment="1" applyProtection="1">
      <alignment horizontal="left" vertical="center" indent="2"/>
      <protection locked="0"/>
    </xf>
    <xf numFmtId="0" fontId="11" fillId="3" borderId="25" xfId="2" applyFont="1" applyFill="1" applyBorder="1" applyAlignment="1">
      <alignment vertical="center"/>
    </xf>
    <xf numFmtId="0" fontId="53" fillId="0" borderId="0" xfId="2" applyFont="1" applyAlignment="1" applyProtection="1">
      <alignment horizontal="left" vertical="center" indent="4"/>
      <protection locked="0"/>
    </xf>
    <xf numFmtId="169" fontId="11" fillId="3" borderId="0" xfId="5" applyNumberFormat="1" applyFont="1" applyFill="1" applyBorder="1" applyAlignment="1">
      <alignment vertical="center"/>
    </xf>
    <xf numFmtId="0" fontId="53" fillId="0" borderId="31" xfId="2" applyFont="1" applyBorder="1" applyAlignment="1" applyProtection="1">
      <alignment horizontal="left" vertical="center" indent="4"/>
      <protection locked="0"/>
    </xf>
    <xf numFmtId="0" fontId="23" fillId="3" borderId="31" xfId="3" applyFont="1" applyFill="1" applyBorder="1" applyAlignment="1">
      <alignment vertical="center" wrapText="1"/>
    </xf>
    <xf numFmtId="0" fontId="59" fillId="0" borderId="30" xfId="4" applyFont="1" applyFill="1" applyBorder="1" applyAlignment="1" applyProtection="1">
      <alignment horizontal="left" vertical="center" wrapText="1"/>
      <protection locked="0"/>
    </xf>
    <xf numFmtId="0" fontId="53" fillId="0" borderId="30" xfId="2" applyFont="1" applyBorder="1" applyAlignment="1" applyProtection="1">
      <alignment horizontal="left" vertical="center" indent="4"/>
      <protection locked="0"/>
    </xf>
    <xf numFmtId="0" fontId="83" fillId="0" borderId="30" xfId="2" applyFont="1" applyBorder="1" applyAlignment="1" applyProtection="1">
      <alignment vertical="center"/>
      <protection locked="0"/>
    </xf>
    <xf numFmtId="0" fontId="79" fillId="0" borderId="31" xfId="2" applyFont="1" applyBorder="1" applyAlignment="1">
      <alignment horizontal="left" vertical="center"/>
    </xf>
    <xf numFmtId="0" fontId="76" fillId="0" borderId="32" xfId="2" applyFont="1" applyBorder="1" applyAlignment="1">
      <alignment vertical="center"/>
    </xf>
    <xf numFmtId="0" fontId="79" fillId="0" borderId="33" xfId="2" applyFont="1" applyBorder="1" applyAlignment="1">
      <alignment horizontal="left" vertical="center"/>
    </xf>
    <xf numFmtId="0" fontId="87" fillId="0" borderId="0" xfId="0" applyFont="1"/>
    <xf numFmtId="0" fontId="88" fillId="0" borderId="0" xfId="0" applyFont="1"/>
    <xf numFmtId="0" fontId="89" fillId="0" borderId="8" xfId="2" applyFont="1" applyBorder="1" applyAlignment="1">
      <alignment horizontal="left" vertical="center" wrapText="1"/>
    </xf>
    <xf numFmtId="0" fontId="43" fillId="0" borderId="8" xfId="2" applyFont="1" applyBorder="1" applyAlignment="1">
      <alignment horizontal="left" vertical="center"/>
    </xf>
    <xf numFmtId="0" fontId="53" fillId="3" borderId="8" xfId="2" applyFont="1" applyFill="1" applyBorder="1" applyAlignment="1">
      <alignment vertical="center" wrapText="1"/>
    </xf>
    <xf numFmtId="0" fontId="53" fillId="3" borderId="8" xfId="2" applyFont="1" applyFill="1" applyBorder="1" applyAlignment="1">
      <alignment horizontal="center" vertical="center" wrapText="1"/>
    </xf>
    <xf numFmtId="0" fontId="92" fillId="0" borderId="8" xfId="2" applyFont="1" applyBorder="1" applyAlignment="1">
      <alignment horizontal="left" vertical="center"/>
    </xf>
    <xf numFmtId="0" fontId="93" fillId="3" borderId="8" xfId="1" applyFont="1" applyFill="1" applyBorder="1" applyAlignment="1">
      <alignment horizontal="center" vertical="center" wrapText="1"/>
    </xf>
    <xf numFmtId="0" fontId="92" fillId="0" borderId="8" xfId="2" applyFont="1" applyBorder="1" applyAlignment="1">
      <alignment horizontal="left" vertical="center" wrapText="1"/>
    </xf>
    <xf numFmtId="0" fontId="88" fillId="9" borderId="0" xfId="0" applyFont="1" applyFill="1"/>
    <xf numFmtId="0" fontId="48" fillId="9" borderId="0" xfId="0" applyFont="1" applyFill="1"/>
    <xf numFmtId="0" fontId="89" fillId="9" borderId="8" xfId="2" applyFont="1" applyFill="1" applyBorder="1" applyAlignment="1">
      <alignment horizontal="left" vertical="center" wrapText="1"/>
    </xf>
    <xf numFmtId="0" fontId="5" fillId="9" borderId="8" xfId="2" applyFont="1" applyFill="1" applyBorder="1" applyAlignment="1">
      <alignment horizontal="left" vertical="center"/>
    </xf>
    <xf numFmtId="0" fontId="90" fillId="9" borderId="6" xfId="2" applyFont="1" applyFill="1" applyBorder="1" applyAlignment="1">
      <alignment horizontal="left" vertical="center"/>
    </xf>
    <xf numFmtId="0" fontId="53" fillId="9" borderId="8" xfId="2" applyFont="1" applyFill="1" applyBorder="1" applyAlignment="1">
      <alignment horizontal="left" vertical="center" wrapText="1" indent="1"/>
    </xf>
    <xf numFmtId="0" fontId="66" fillId="9" borderId="8" xfId="1" applyFont="1" applyFill="1" applyBorder="1" applyAlignment="1">
      <alignment horizontal="left" vertical="center" wrapText="1" indent="1"/>
    </xf>
    <xf numFmtId="0" fontId="48" fillId="9" borderId="10" xfId="0" applyFont="1" applyFill="1" applyBorder="1"/>
    <xf numFmtId="0" fontId="94" fillId="9" borderId="0" xfId="0" applyFont="1" applyFill="1"/>
    <xf numFmtId="0" fontId="95" fillId="9" borderId="0" xfId="0" applyFont="1" applyFill="1"/>
    <xf numFmtId="0" fontId="28" fillId="0" borderId="0" xfId="2" applyFont="1" applyAlignment="1">
      <alignment vertical="center"/>
    </xf>
    <xf numFmtId="0" fontId="16" fillId="0" borderId="0" xfId="2" applyFont="1" applyAlignment="1">
      <alignment vertical="center"/>
    </xf>
    <xf numFmtId="0" fontId="16" fillId="13" borderId="27" xfId="2" applyFont="1" applyFill="1" applyBorder="1" applyAlignment="1">
      <alignment vertical="center"/>
    </xf>
    <xf numFmtId="0" fontId="16" fillId="9" borderId="28" xfId="2" applyFont="1" applyFill="1" applyBorder="1" applyAlignment="1">
      <alignment vertical="center"/>
    </xf>
    <xf numFmtId="0" fontId="22" fillId="13" borderId="29" xfId="4" applyNumberFormat="1" applyFill="1" applyBorder="1" applyAlignment="1">
      <alignment vertical="center"/>
    </xf>
    <xf numFmtId="0" fontId="84" fillId="0" borderId="0" xfId="2" applyFont="1" applyAlignment="1">
      <alignment horizontal="left" vertical="center"/>
    </xf>
    <xf numFmtId="166" fontId="98" fillId="0" borderId="0" xfId="5" applyFont="1" applyFill="1" applyAlignment="1">
      <alignment horizontal="left" vertical="center"/>
    </xf>
    <xf numFmtId="3" fontId="99" fillId="0" borderId="0" xfId="0" applyNumberFormat="1" applyFont="1"/>
    <xf numFmtId="49" fontId="100" fillId="0" borderId="0" xfId="0" applyNumberFormat="1" applyFont="1"/>
    <xf numFmtId="0" fontId="16" fillId="0" borderId="0" xfId="2" applyFont="1" applyAlignment="1">
      <alignment horizontal="right" vertical="center"/>
    </xf>
    <xf numFmtId="49" fontId="0" fillId="0" borderId="0" xfId="0" applyNumberFormat="1"/>
    <xf numFmtId="0" fontId="21" fillId="0" borderId="0" xfId="2" applyFont="1" applyAlignment="1">
      <alignment horizontal="left" vertical="center"/>
    </xf>
    <xf numFmtId="3" fontId="16" fillId="0" borderId="0" xfId="2" applyNumberFormat="1" applyFont="1" applyAlignment="1">
      <alignment horizontal="right" vertical="center"/>
    </xf>
    <xf numFmtId="167" fontId="16" fillId="0" borderId="0" xfId="5" applyNumberFormat="1" applyFont="1" applyFill="1" applyAlignment="1">
      <alignment horizontal="right" vertical="center"/>
    </xf>
    <xf numFmtId="172" fontId="58" fillId="9" borderId="62" xfId="8" applyNumberFormat="1" applyFont="1" applyFill="1" applyBorder="1" applyAlignment="1" applyProtection="1">
      <alignment horizontal="right" vertical="center" wrapText="1"/>
    </xf>
    <xf numFmtId="0" fontId="8" fillId="0" borderId="30" xfId="2" applyFont="1" applyBorder="1" applyAlignment="1" applyProtection="1">
      <alignment vertical="center"/>
      <protection locked="0"/>
    </xf>
    <xf numFmtId="0" fontId="8" fillId="0" borderId="32" xfId="2" applyFont="1" applyBorder="1" applyAlignment="1">
      <alignment vertical="center"/>
    </xf>
    <xf numFmtId="0" fontId="16" fillId="0" borderId="33" xfId="2" applyFont="1" applyBorder="1" applyAlignment="1">
      <alignment horizontal="left" vertical="center"/>
    </xf>
    <xf numFmtId="0" fontId="101" fillId="0" borderId="0" xfId="0" applyFont="1"/>
    <xf numFmtId="0" fontId="101" fillId="0" borderId="0" xfId="2" applyFont="1" applyAlignment="1">
      <alignment horizontal="left" vertical="center"/>
    </xf>
    <xf numFmtId="0" fontId="97" fillId="0" borderId="0" xfId="0" applyFont="1"/>
    <xf numFmtId="0" fontId="97" fillId="0" borderId="0" xfId="2" applyFont="1" applyAlignment="1">
      <alignment horizontal="left" vertical="center"/>
    </xf>
    <xf numFmtId="173" fontId="102" fillId="0" borderId="0" xfId="5" applyNumberFormat="1" applyFont="1"/>
    <xf numFmtId="0" fontId="102" fillId="0" borderId="0" xfId="0" applyFont="1"/>
    <xf numFmtId="0" fontId="102" fillId="0" borderId="0" xfId="2" applyFont="1" applyAlignment="1">
      <alignment horizontal="left" vertical="center"/>
    </xf>
    <xf numFmtId="4" fontId="97" fillId="0" borderId="0" xfId="0" applyNumberFormat="1" applyFont="1"/>
    <xf numFmtId="0" fontId="15" fillId="8" borderId="31" xfId="0" applyFont="1" applyFill="1" applyBorder="1" applyAlignment="1">
      <alignment vertical="center"/>
    </xf>
    <xf numFmtId="0" fontId="17" fillId="0" borderId="0" xfId="2" applyFont="1" applyAlignment="1">
      <alignment vertical="center"/>
    </xf>
    <xf numFmtId="0" fontId="103" fillId="0" borderId="0" xfId="2" applyFont="1" applyAlignment="1">
      <alignment horizontal="left" vertical="center"/>
    </xf>
    <xf numFmtId="4" fontId="102" fillId="0" borderId="0" xfId="0" applyNumberFormat="1" applyFont="1"/>
    <xf numFmtId="0" fontId="16" fillId="0" borderId="0" xfId="0" applyFont="1"/>
    <xf numFmtId="0" fontId="89" fillId="0" borderId="40" xfId="0" applyFont="1" applyBorder="1"/>
    <xf numFmtId="166" fontId="97" fillId="0" borderId="41" xfId="5" applyFont="1" applyBorder="1"/>
    <xf numFmtId="0" fontId="43" fillId="0" borderId="40" xfId="0" applyFont="1" applyBorder="1"/>
    <xf numFmtId="0" fontId="15" fillId="6" borderId="0" xfId="0" applyFont="1" applyFill="1" applyAlignment="1">
      <alignment vertical="center"/>
    </xf>
    <xf numFmtId="0" fontId="16" fillId="6" borderId="0" xfId="2" applyFont="1" applyFill="1" applyAlignment="1">
      <alignment horizontal="left" vertical="center"/>
    </xf>
    <xf numFmtId="43" fontId="16" fillId="6" borderId="25" xfId="5" applyNumberFormat="1" applyFont="1" applyFill="1" applyBorder="1" applyAlignment="1">
      <alignment horizontal="right" vertical="center"/>
    </xf>
    <xf numFmtId="0" fontId="16" fillId="6" borderId="25" xfId="0" applyFont="1" applyFill="1" applyBorder="1"/>
    <xf numFmtId="40" fontId="16" fillId="6" borderId="0" xfId="5" applyNumberFormat="1" applyFont="1" applyFill="1" applyBorder="1" applyAlignment="1">
      <alignment horizontal="right" vertical="center"/>
    </xf>
    <xf numFmtId="0" fontId="16" fillId="6" borderId="0" xfId="0" applyFont="1" applyFill="1"/>
    <xf numFmtId="167" fontId="16" fillId="6" borderId="0" xfId="5" applyNumberFormat="1" applyFont="1" applyFill="1" applyBorder="1" applyAlignment="1">
      <alignment horizontal="right" vertical="center"/>
    </xf>
    <xf numFmtId="0" fontId="17" fillId="3" borderId="8" xfId="2" applyFont="1" applyFill="1" applyBorder="1" applyAlignment="1">
      <alignment vertical="center" wrapText="1"/>
    </xf>
    <xf numFmtId="0" fontId="66" fillId="0" borderId="8" xfId="1" applyFont="1" applyFill="1" applyBorder="1" applyAlignment="1">
      <alignment horizontal="left" vertical="center" wrapText="1" indent="1"/>
    </xf>
    <xf numFmtId="0" fontId="66" fillId="0" borderId="8" xfId="1" applyFont="1" applyFill="1" applyBorder="1" applyAlignment="1">
      <alignment horizontal="left" vertical="center" wrapText="1" indent="3"/>
    </xf>
    <xf numFmtId="0" fontId="66" fillId="0" borderId="15" xfId="1" applyFont="1" applyFill="1" applyBorder="1" applyAlignment="1">
      <alignment horizontal="left" vertical="center" wrapText="1" indent="3"/>
    </xf>
    <xf numFmtId="0" fontId="43" fillId="0" borderId="15" xfId="2" applyFont="1" applyBorder="1" applyAlignment="1">
      <alignment horizontal="left" vertical="center"/>
    </xf>
    <xf numFmtId="0" fontId="53" fillId="3" borderId="15" xfId="2" applyFont="1" applyFill="1" applyBorder="1" applyAlignment="1">
      <alignment vertical="center" wrapText="1"/>
    </xf>
    <xf numFmtId="0" fontId="92" fillId="0" borderId="15" xfId="2" applyFont="1" applyBorder="1" applyAlignment="1">
      <alignment horizontal="left" vertical="center" wrapText="1"/>
    </xf>
    <xf numFmtId="0" fontId="43" fillId="0" borderId="10" xfId="0" applyFont="1" applyBorder="1"/>
    <xf numFmtId="0" fontId="92" fillId="0" borderId="10" xfId="2" applyFont="1" applyBorder="1" applyAlignment="1">
      <alignment horizontal="left" vertical="center"/>
    </xf>
    <xf numFmtId="0" fontId="43" fillId="0" borderId="8" xfId="2" applyFont="1" applyBorder="1" applyAlignment="1">
      <alignment horizontal="left" vertical="center" wrapText="1"/>
    </xf>
    <xf numFmtId="0" fontId="43" fillId="9" borderId="8" xfId="1" applyFont="1" applyFill="1" applyBorder="1" applyAlignment="1">
      <alignment horizontal="left" vertical="center" wrapText="1" indent="1"/>
    </xf>
    <xf numFmtId="0" fontId="105" fillId="0" borderId="0" xfId="0" applyFont="1"/>
    <xf numFmtId="0" fontId="66" fillId="9" borderId="8" xfId="1" applyFont="1" applyFill="1" applyBorder="1" applyAlignment="1">
      <alignment horizontal="left" vertical="center" wrapText="1" indent="3"/>
    </xf>
    <xf numFmtId="0" fontId="43" fillId="9" borderId="8" xfId="1" applyFont="1" applyFill="1" applyBorder="1" applyAlignment="1">
      <alignment horizontal="left" vertical="center" wrapText="1" indent="3"/>
    </xf>
    <xf numFmtId="0" fontId="84" fillId="0" borderId="8" xfId="2" applyFont="1" applyBorder="1" applyAlignment="1">
      <alignment horizontal="left" vertical="center" wrapText="1"/>
    </xf>
    <xf numFmtId="0" fontId="8" fillId="4" borderId="8" xfId="2" applyFont="1" applyFill="1" applyBorder="1" applyAlignment="1">
      <alignment vertical="center" wrapText="1"/>
    </xf>
    <xf numFmtId="0" fontId="53" fillId="0" borderId="8" xfId="2" applyFont="1" applyBorder="1" applyAlignment="1">
      <alignment horizontal="left" vertical="center" wrapText="1"/>
    </xf>
    <xf numFmtId="0" fontId="53" fillId="9" borderId="8" xfId="2" applyFont="1" applyFill="1" applyBorder="1" applyAlignment="1">
      <alignment vertical="center" wrapText="1"/>
    </xf>
    <xf numFmtId="0" fontId="92" fillId="9" borderId="8" xfId="2" applyFont="1" applyFill="1" applyBorder="1" applyAlignment="1">
      <alignment horizontal="left" vertical="center" wrapText="1"/>
    </xf>
    <xf numFmtId="0" fontId="53" fillId="9" borderId="8" xfId="2" applyFont="1" applyFill="1" applyBorder="1" applyAlignment="1">
      <alignment horizontal="left" vertical="center" wrapText="1"/>
    </xf>
    <xf numFmtId="0" fontId="106" fillId="0" borderId="8" xfId="2" applyFont="1" applyBorder="1" applyAlignment="1">
      <alignment horizontal="left" vertical="center"/>
    </xf>
    <xf numFmtId="0" fontId="106" fillId="9" borderId="8" xfId="2" applyFont="1" applyFill="1" applyBorder="1" applyAlignment="1">
      <alignment horizontal="left" vertical="center"/>
    </xf>
    <xf numFmtId="0" fontId="92" fillId="9" borderId="8" xfId="2" applyFont="1" applyFill="1" applyBorder="1" applyAlignment="1">
      <alignment horizontal="left" vertical="center"/>
    </xf>
    <xf numFmtId="0" fontId="43" fillId="9" borderId="8" xfId="2" applyFont="1" applyFill="1" applyBorder="1" applyAlignment="1">
      <alignment horizontal="left" vertical="center"/>
    </xf>
    <xf numFmtId="0" fontId="88" fillId="9" borderId="10" xfId="0" applyFont="1" applyFill="1" applyBorder="1"/>
    <xf numFmtId="0" fontId="107" fillId="0" borderId="0" xfId="0" applyFont="1" applyAlignment="1">
      <alignment horizontal="left" vertical="center"/>
    </xf>
    <xf numFmtId="0" fontId="15" fillId="0" borderId="8" xfId="2" applyFont="1" applyBorder="1" applyAlignment="1">
      <alignment horizontal="left" vertical="center" wrapText="1"/>
    </xf>
    <xf numFmtId="0" fontId="8" fillId="9" borderId="8" xfId="2" applyFont="1" applyFill="1" applyBorder="1" applyAlignment="1">
      <alignment vertical="center" wrapText="1"/>
    </xf>
    <xf numFmtId="0" fontId="27" fillId="9" borderId="8" xfId="2" applyFont="1" applyFill="1" applyBorder="1" applyAlignment="1">
      <alignment horizontal="left" vertical="center" wrapText="1"/>
    </xf>
    <xf numFmtId="0" fontId="108" fillId="9" borderId="8" xfId="2" applyFont="1" applyFill="1" applyBorder="1" applyAlignment="1">
      <alignment horizontal="left" vertical="center"/>
    </xf>
    <xf numFmtId="0" fontId="109" fillId="9" borderId="8" xfId="1" applyFont="1" applyFill="1" applyBorder="1" applyAlignment="1">
      <alignment horizontal="left" vertical="center" wrapText="1" indent="1"/>
    </xf>
    <xf numFmtId="0" fontId="102" fillId="0" borderId="10" xfId="0" applyFont="1" applyBorder="1"/>
    <xf numFmtId="0" fontId="102" fillId="9" borderId="10" xfId="0" applyFont="1" applyFill="1" applyBorder="1"/>
    <xf numFmtId="0" fontId="5" fillId="9" borderId="6" xfId="2" applyFont="1" applyFill="1" applyBorder="1" applyAlignment="1">
      <alignment horizontal="left" vertical="center" wrapText="1"/>
    </xf>
    <xf numFmtId="0" fontId="43" fillId="0" borderId="8" xfId="0" applyFont="1" applyBorder="1"/>
    <xf numFmtId="0" fontId="53" fillId="14" borderId="8" xfId="2" applyFont="1" applyFill="1" applyBorder="1" applyAlignment="1">
      <alignment horizontal="left" vertical="center" wrapText="1"/>
    </xf>
    <xf numFmtId="0" fontId="43" fillId="14" borderId="8" xfId="0" applyFont="1" applyFill="1" applyBorder="1" applyAlignment="1">
      <alignment wrapText="1"/>
    </xf>
    <xf numFmtId="0" fontId="93" fillId="3" borderId="8" xfId="1" applyFont="1" applyFill="1" applyBorder="1" applyAlignment="1">
      <alignment vertical="center" wrapText="1"/>
    </xf>
    <xf numFmtId="0" fontId="53" fillId="9" borderId="15" xfId="2" applyFont="1" applyFill="1" applyBorder="1" applyAlignment="1">
      <alignment horizontal="left" vertical="center" wrapText="1"/>
    </xf>
    <xf numFmtId="0" fontId="43" fillId="0" borderId="15" xfId="0" applyFont="1" applyBorder="1"/>
    <xf numFmtId="0" fontId="15" fillId="0" borderId="0" xfId="0" applyFont="1"/>
    <xf numFmtId="0" fontId="0" fillId="9" borderId="0" xfId="0" applyFill="1"/>
    <xf numFmtId="166" fontId="0" fillId="0" borderId="0" xfId="5" applyFont="1"/>
    <xf numFmtId="0" fontId="100" fillId="0" borderId="0" xfId="0" applyFont="1"/>
    <xf numFmtId="0" fontId="112" fillId="0" borderId="0" xfId="0" applyFont="1"/>
    <xf numFmtId="0" fontId="15" fillId="0" borderId="40" xfId="0" applyFont="1" applyBorder="1"/>
    <xf numFmtId="0" fontId="15" fillId="0" borderId="44" xfId="0" applyFont="1" applyBorder="1"/>
    <xf numFmtId="0" fontId="48" fillId="5" borderId="8" xfId="2" applyFont="1" applyFill="1" applyBorder="1" applyAlignment="1">
      <alignment horizontal="left" vertical="center" wrapText="1"/>
    </xf>
    <xf numFmtId="0" fontId="48" fillId="15" borderId="0" xfId="0" applyFont="1" applyFill="1" applyAlignment="1">
      <alignment wrapText="1"/>
    </xf>
    <xf numFmtId="0" fontId="73" fillId="5" borderId="8" xfId="2" applyFont="1" applyFill="1" applyBorder="1" applyAlignment="1">
      <alignment horizontal="left" vertical="center" wrapText="1"/>
    </xf>
    <xf numFmtId="0" fontId="15" fillId="9" borderId="8" xfId="1" applyFont="1" applyFill="1" applyBorder="1" applyAlignment="1">
      <alignment horizontal="left" vertical="center" wrapText="1" indent="1"/>
    </xf>
    <xf numFmtId="0" fontId="15" fillId="9" borderId="8" xfId="1" applyFont="1" applyFill="1" applyBorder="1" applyAlignment="1">
      <alignment horizontal="left" vertical="center" wrapText="1" indent="2"/>
    </xf>
    <xf numFmtId="0" fontId="15" fillId="9" borderId="8" xfId="2" applyFont="1" applyFill="1" applyBorder="1" applyAlignment="1">
      <alignment horizontal="left" vertical="center" wrapText="1" indent="3"/>
    </xf>
    <xf numFmtId="4" fontId="15" fillId="0" borderId="0" xfId="0" applyNumberFormat="1" applyFont="1"/>
    <xf numFmtId="0" fontId="15" fillId="0" borderId="8" xfId="0" applyFont="1" applyBorder="1"/>
    <xf numFmtId="3" fontId="17" fillId="3" borderId="8" xfId="2" applyNumberFormat="1" applyFont="1" applyFill="1" applyBorder="1" applyAlignment="1">
      <alignment vertical="center" wrapText="1"/>
    </xf>
    <xf numFmtId="0" fontId="11" fillId="3" borderId="8" xfId="2" applyFont="1" applyFill="1" applyBorder="1" applyAlignment="1">
      <alignment vertical="center" wrapText="1"/>
    </xf>
    <xf numFmtId="0" fontId="18" fillId="15" borderId="8" xfId="2" applyFont="1" applyFill="1" applyBorder="1" applyAlignment="1">
      <alignment horizontal="left" vertical="center" wrapText="1"/>
    </xf>
    <xf numFmtId="0" fontId="53" fillId="16" borderId="8" xfId="2" applyFont="1" applyFill="1" applyBorder="1" applyAlignment="1">
      <alignment vertical="center" wrapText="1"/>
    </xf>
    <xf numFmtId="165" fontId="53" fillId="16" borderId="8" xfId="8" applyFont="1" applyFill="1" applyBorder="1" applyAlignment="1">
      <alignment vertical="center" wrapText="1"/>
    </xf>
    <xf numFmtId="0" fontId="66" fillId="16" borderId="8" xfId="2" applyFont="1" applyFill="1" applyBorder="1" applyAlignment="1">
      <alignment vertical="center" wrapText="1"/>
    </xf>
    <xf numFmtId="0" fontId="53" fillId="16" borderId="8" xfId="2" applyFont="1" applyFill="1" applyBorder="1" applyAlignment="1">
      <alignment horizontal="left" vertical="center" wrapText="1"/>
    </xf>
    <xf numFmtId="0" fontId="106" fillId="16" borderId="8" xfId="2" applyFont="1" applyFill="1" applyBorder="1" applyAlignment="1">
      <alignment horizontal="left" vertical="center" wrapText="1"/>
    </xf>
    <xf numFmtId="0" fontId="48" fillId="15" borderId="10" xfId="0" applyFont="1" applyFill="1" applyBorder="1"/>
    <xf numFmtId="0" fontId="27" fillId="16" borderId="8" xfId="2" applyFont="1" applyFill="1" applyBorder="1" applyAlignment="1">
      <alignment vertical="center" wrapText="1"/>
    </xf>
    <xf numFmtId="0" fontId="27" fillId="16" borderId="8" xfId="2" applyFont="1" applyFill="1" applyBorder="1" applyAlignment="1">
      <alignment horizontal="left" vertical="center" wrapText="1"/>
    </xf>
    <xf numFmtId="0" fontId="110" fillId="16" borderId="0" xfId="0" applyFont="1" applyFill="1" applyAlignment="1">
      <alignment horizontal="left" vertical="center" wrapText="1"/>
    </xf>
    <xf numFmtId="0" fontId="90" fillId="16" borderId="8" xfId="2" applyFont="1" applyFill="1" applyBorder="1" applyAlignment="1">
      <alignment horizontal="left" vertical="center" wrapText="1"/>
    </xf>
    <xf numFmtId="170" fontId="102" fillId="16" borderId="10" xfId="0" applyNumberFormat="1" applyFont="1" applyFill="1" applyBorder="1"/>
    <xf numFmtId="10" fontId="102" fillId="16" borderId="10" xfId="0" applyNumberFormat="1" applyFont="1" applyFill="1" applyBorder="1"/>
    <xf numFmtId="0" fontId="102" fillId="16" borderId="10" xfId="0" applyFont="1" applyFill="1" applyBorder="1"/>
    <xf numFmtId="0" fontId="93" fillId="16" borderId="0" xfId="1" applyFont="1" applyFill="1" applyAlignment="1">
      <alignment wrapText="1"/>
    </xf>
    <xf numFmtId="0" fontId="53" fillId="16" borderId="8" xfId="2" applyFont="1" applyFill="1" applyBorder="1" applyAlignment="1">
      <alignment horizontal="center" vertical="center" wrapText="1"/>
    </xf>
    <xf numFmtId="0" fontId="9" fillId="3" borderId="8" xfId="2" applyFont="1" applyFill="1" applyBorder="1" applyAlignment="1">
      <alignment vertical="center" wrapText="1"/>
    </xf>
    <xf numFmtId="174" fontId="9" fillId="3" borderId="8" xfId="8" applyNumberFormat="1" applyFont="1" applyFill="1" applyBorder="1" applyAlignment="1">
      <alignment vertical="center" wrapText="1"/>
    </xf>
    <xf numFmtId="0" fontId="3" fillId="3" borderId="8" xfId="1" applyFill="1" applyBorder="1" applyAlignment="1">
      <alignment vertical="center" wrapText="1"/>
    </xf>
    <xf numFmtId="0" fontId="2" fillId="0" borderId="0" xfId="0" applyFont="1" applyAlignment="1">
      <alignment vertical="top" wrapText="1"/>
    </xf>
    <xf numFmtId="0" fontId="3" fillId="0" borderId="0" xfId="1" applyAlignment="1">
      <alignment wrapText="1"/>
    </xf>
    <xf numFmtId="0" fontId="48" fillId="5" borderId="4" xfId="2" applyFont="1" applyFill="1" applyBorder="1" applyAlignment="1">
      <alignment horizontal="left" vertical="center" wrapText="1"/>
    </xf>
    <xf numFmtId="0" fontId="52" fillId="0" borderId="0" xfId="2" applyFont="1" applyAlignment="1">
      <alignment horizontal="left" vertical="center" wrapText="1"/>
    </xf>
    <xf numFmtId="0" fontId="48" fillId="5" borderId="4" xfId="2" applyFont="1" applyFill="1" applyBorder="1" applyAlignment="1">
      <alignment horizontal="left" vertical="center"/>
    </xf>
    <xf numFmtId="0" fontId="3" fillId="5" borderId="4" xfId="1" applyFill="1" applyBorder="1" applyAlignment="1">
      <alignment horizontal="left" vertical="center" wrapText="1"/>
    </xf>
    <xf numFmtId="0" fontId="72" fillId="5" borderId="0" xfId="0" applyFont="1" applyFill="1" applyAlignment="1">
      <alignment horizontal="left" vertical="center" wrapText="1"/>
    </xf>
    <xf numFmtId="0" fontId="116" fillId="5" borderId="0" xfId="0" applyFont="1" applyFill="1" applyAlignment="1">
      <alignment horizontal="left" vertical="center" wrapText="1"/>
    </xf>
    <xf numFmtId="0" fontId="48" fillId="5" borderId="10" xfId="0" applyFont="1" applyFill="1" applyBorder="1" applyAlignment="1">
      <alignment wrapText="1"/>
    </xf>
    <xf numFmtId="0" fontId="113" fillId="5" borderId="15" xfId="2" applyFont="1" applyFill="1" applyBorder="1" applyAlignment="1">
      <alignment horizontal="left" vertical="center" wrapText="1"/>
    </xf>
    <xf numFmtId="0" fontId="76" fillId="12" borderId="8" xfId="2" applyFont="1" applyFill="1" applyBorder="1" applyAlignment="1">
      <alignment vertical="center"/>
    </xf>
    <xf numFmtId="0" fontId="73" fillId="12" borderId="8" xfId="2" applyFont="1" applyFill="1" applyBorder="1" applyAlignment="1">
      <alignment vertical="center"/>
    </xf>
    <xf numFmtId="0" fontId="76" fillId="12" borderId="8" xfId="2" applyFont="1" applyFill="1" applyBorder="1" applyAlignment="1">
      <alignment vertical="center" wrapText="1"/>
    </xf>
    <xf numFmtId="0" fontId="48" fillId="12" borderId="8" xfId="0" applyFont="1" applyFill="1" applyBorder="1"/>
    <xf numFmtId="0" fontId="48" fillId="12" borderId="8" xfId="0" applyFont="1" applyFill="1" applyBorder="1" applyAlignment="1">
      <alignment vertical="center"/>
    </xf>
    <xf numFmtId="0" fontId="118" fillId="4" borderId="8" xfId="2" applyFont="1" applyFill="1" applyBorder="1" applyAlignment="1">
      <alignment horizontal="left" vertical="center" wrapText="1"/>
    </xf>
    <xf numFmtId="0" fontId="119" fillId="3" borderId="8" xfId="2" applyFont="1" applyFill="1" applyBorder="1" applyAlignment="1">
      <alignment vertical="center" wrapText="1"/>
    </xf>
    <xf numFmtId="0" fontId="118" fillId="2" borderId="8" xfId="2" applyFont="1" applyFill="1" applyBorder="1" applyAlignment="1">
      <alignment horizontal="left" vertical="center" wrapText="1"/>
    </xf>
    <xf numFmtId="0" fontId="68" fillId="5" borderId="8" xfId="2" applyFont="1" applyFill="1" applyBorder="1" applyAlignment="1">
      <alignment horizontal="left" vertical="center" wrapText="1"/>
    </xf>
    <xf numFmtId="0" fontId="37" fillId="5" borderId="8" xfId="2" applyFont="1" applyFill="1" applyBorder="1" applyAlignment="1">
      <alignment horizontal="left" vertical="center" wrapText="1"/>
    </xf>
    <xf numFmtId="0" fontId="9" fillId="16" borderId="8" xfId="2" applyFont="1" applyFill="1" applyBorder="1" applyAlignment="1">
      <alignment vertical="center" wrapText="1"/>
    </xf>
    <xf numFmtId="0" fontId="3" fillId="16" borderId="0" xfId="1" applyFill="1" applyAlignment="1">
      <alignment horizontal="justify" vertical="center"/>
    </xf>
    <xf numFmtId="0" fontId="44" fillId="0" borderId="0" xfId="0" applyFont="1"/>
    <xf numFmtId="0" fontId="108" fillId="0" borderId="8" xfId="2" applyFont="1" applyBorder="1" applyAlignment="1">
      <alignment horizontal="left" vertical="center"/>
    </xf>
    <xf numFmtId="0" fontId="120" fillId="5" borderId="0" xfId="0" applyFont="1" applyFill="1" applyAlignment="1">
      <alignment horizontal="left" vertical="center"/>
    </xf>
    <xf numFmtId="0" fontId="11" fillId="3" borderId="8" xfId="2" applyFont="1" applyFill="1" applyBorder="1" applyAlignment="1">
      <alignment horizontal="left" vertical="center" wrapText="1"/>
    </xf>
    <xf numFmtId="0" fontId="91" fillId="0" borderId="8" xfId="2" applyFont="1" applyBorder="1" applyAlignment="1">
      <alignment horizontal="left" vertical="center"/>
    </xf>
    <xf numFmtId="0" fontId="121" fillId="0" borderId="8" xfId="2" applyFont="1" applyBorder="1" applyAlignment="1">
      <alignment horizontal="left" vertical="center" wrapText="1"/>
    </xf>
    <xf numFmtId="0" fontId="68" fillId="3" borderId="8" xfId="1" applyFont="1" applyFill="1" applyBorder="1" applyAlignment="1">
      <alignment vertical="center" wrapText="1"/>
    </xf>
    <xf numFmtId="0" fontId="11" fillId="3" borderId="10" xfId="2" applyFont="1" applyFill="1" applyBorder="1" applyAlignment="1">
      <alignment vertical="center" wrapText="1"/>
    </xf>
    <xf numFmtId="0" fontId="84" fillId="0" borderId="7" xfId="2" applyFont="1" applyBorder="1" applyAlignment="1">
      <alignment horizontal="left" vertical="center" wrapText="1"/>
    </xf>
    <xf numFmtId="0" fontId="50" fillId="0" borderId="8" xfId="2" applyFont="1" applyBorder="1" applyAlignment="1">
      <alignment horizontal="left" vertical="center"/>
    </xf>
    <xf numFmtId="0" fontId="15" fillId="0" borderId="8" xfId="2" applyFont="1" applyBorder="1" applyAlignment="1">
      <alignment horizontal="left" vertical="center"/>
    </xf>
    <xf numFmtId="0" fontId="17" fillId="0" borderId="8" xfId="2" applyFont="1" applyBorder="1" applyAlignment="1">
      <alignment vertical="center" wrapText="1"/>
    </xf>
    <xf numFmtId="0" fontId="50" fillId="0" borderId="8" xfId="2" applyFont="1" applyBorder="1" applyAlignment="1">
      <alignment horizontal="left" vertical="center" wrapText="1"/>
    </xf>
    <xf numFmtId="0" fontId="9" fillId="12" borderId="8" xfId="1" applyFont="1" applyFill="1" applyBorder="1" applyAlignment="1">
      <alignment horizontal="left" vertical="center" wrapText="1" indent="1"/>
    </xf>
    <xf numFmtId="0" fontId="9" fillId="12" borderId="8" xfId="1" applyFont="1" applyFill="1" applyBorder="1" applyAlignment="1">
      <alignment horizontal="left" vertical="center" wrapText="1" indent="3"/>
    </xf>
    <xf numFmtId="0" fontId="3" fillId="3" borderId="28" xfId="1" applyFill="1" applyBorder="1" applyAlignment="1">
      <alignment vertical="center" wrapText="1"/>
    </xf>
    <xf numFmtId="0" fontId="3" fillId="3" borderId="46" xfId="1" applyFill="1" applyBorder="1" applyAlignment="1">
      <alignment vertical="center"/>
    </xf>
    <xf numFmtId="0" fontId="91" fillId="0" borderId="6" xfId="2" applyFont="1" applyBorder="1" applyAlignment="1">
      <alignment horizontal="left" vertical="center"/>
    </xf>
    <xf numFmtId="0" fontId="90" fillId="0" borderId="6" xfId="2" applyFont="1" applyBorder="1" applyAlignment="1">
      <alignment horizontal="left" vertical="center" wrapText="1"/>
    </xf>
    <xf numFmtId="0" fontId="91" fillId="0" borderId="6" xfId="2" applyFont="1" applyBorder="1" applyAlignment="1">
      <alignment horizontal="left" vertical="center" wrapText="1"/>
    </xf>
    <xf numFmtId="0" fontId="48" fillId="12" borderId="8" xfId="2" applyFont="1" applyFill="1" applyBorder="1" applyAlignment="1">
      <alignment horizontal="left" vertical="center" wrapText="1"/>
    </xf>
    <xf numFmtId="0" fontId="124" fillId="3" borderId="8" xfId="1" applyFont="1" applyFill="1" applyBorder="1" applyAlignment="1">
      <alignment vertical="center" wrapText="1"/>
    </xf>
    <xf numFmtId="0" fontId="17" fillId="0" borderId="0" xfId="2" applyFont="1" applyAlignment="1">
      <alignment horizontal="left" vertical="center" wrapText="1"/>
    </xf>
    <xf numFmtId="0" fontId="57" fillId="6" borderId="0" xfId="2" applyFont="1" applyFill="1" applyAlignment="1">
      <alignment horizontal="left" vertical="center" wrapText="1" indent="2"/>
    </xf>
    <xf numFmtId="0" fontId="17" fillId="0" borderId="0" xfId="2" applyFont="1" applyAlignment="1">
      <alignment horizontal="left" vertical="center"/>
    </xf>
    <xf numFmtId="0" fontId="11" fillId="6" borderId="0" xfId="2" applyFont="1" applyFill="1" applyAlignment="1">
      <alignment horizontal="left" vertical="center"/>
    </xf>
    <xf numFmtId="0" fontId="17" fillId="0" borderId="37" xfId="2" applyFont="1" applyBorder="1" applyAlignment="1">
      <alignment horizontal="left" vertical="center"/>
    </xf>
    <xf numFmtId="0" fontId="15" fillId="0" borderId="7" xfId="2" applyFont="1" applyBorder="1" applyAlignment="1">
      <alignment horizontal="left" vertical="center" wrapText="1"/>
    </xf>
    <xf numFmtId="0" fontId="43" fillId="0" borderId="7" xfId="0" applyFont="1" applyBorder="1" applyAlignment="1">
      <alignment horizontal="left" vertical="center" wrapText="1"/>
    </xf>
    <xf numFmtId="0" fontId="15" fillId="9" borderId="7" xfId="2" applyFont="1" applyFill="1" applyBorder="1" applyAlignment="1">
      <alignment horizontal="left" vertical="center" wrapText="1"/>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39" fillId="6" borderId="0" xfId="0" applyFont="1" applyFill="1" applyAlignment="1">
      <alignment vertical="center"/>
    </xf>
    <xf numFmtId="0" fontId="16" fillId="6" borderId="0" xfId="2" applyFont="1" applyFill="1" applyAlignment="1">
      <alignment horizontal="left" vertical="center" indent="1"/>
    </xf>
    <xf numFmtId="0" fontId="43" fillId="0" borderId="16" xfId="0" applyFont="1" applyBorder="1" applyAlignment="1">
      <alignment horizontal="left" vertical="center" wrapText="1"/>
    </xf>
    <xf numFmtId="0" fontId="1" fillId="0" borderId="0" xfId="2" applyFont="1" applyAlignment="1">
      <alignment horizontal="left" vertical="center"/>
    </xf>
    <xf numFmtId="0" fontId="1" fillId="0" borderId="0" xfId="2" applyFont="1" applyAlignment="1">
      <alignment horizontal="right" vertical="center"/>
    </xf>
    <xf numFmtId="0" fontId="1" fillId="3" borderId="0" xfId="2" applyFont="1" applyFill="1" applyAlignment="1">
      <alignment horizontal="right" vertical="center"/>
    </xf>
    <xf numFmtId="0" fontId="1" fillId="6" borderId="0" xfId="2" applyFont="1" applyFill="1" applyAlignment="1">
      <alignment horizontal="left" vertical="center"/>
    </xf>
    <xf numFmtId="0" fontId="1" fillId="6" borderId="0" xfId="2" applyFont="1" applyFill="1" applyAlignment="1">
      <alignment vertical="center"/>
    </xf>
    <xf numFmtId="0" fontId="1" fillId="9" borderId="0" xfId="2" applyFont="1" applyFill="1" applyAlignment="1">
      <alignment horizontal="left" vertical="center"/>
    </xf>
    <xf numFmtId="0" fontId="1" fillId="0" borderId="31" xfId="2" applyFont="1" applyBorder="1" applyAlignment="1">
      <alignment horizontal="left" vertical="center"/>
    </xf>
    <xf numFmtId="0" fontId="1" fillId="0" borderId="51" xfId="2" applyFont="1" applyBorder="1" applyAlignment="1">
      <alignment horizontal="left" vertical="center"/>
    </xf>
    <xf numFmtId="0" fontId="1" fillId="0" borderId="44" xfId="2" applyFont="1" applyBorder="1" applyAlignment="1">
      <alignment horizontal="left" vertical="center"/>
    </xf>
    <xf numFmtId="0" fontId="1" fillId="2" borderId="28" xfId="2" applyFont="1" applyFill="1" applyBorder="1" applyAlignment="1">
      <alignment horizontal="left" vertical="center"/>
    </xf>
    <xf numFmtId="0" fontId="1" fillId="0" borderId="25" xfId="2" applyFont="1" applyBorder="1" applyAlignment="1">
      <alignment horizontal="left" vertical="center"/>
    </xf>
    <xf numFmtId="0" fontId="1" fillId="2" borderId="0" xfId="2" applyFont="1" applyFill="1" applyAlignment="1">
      <alignment horizontal="left" vertical="center"/>
    </xf>
    <xf numFmtId="0" fontId="1" fillId="2" borderId="31" xfId="2" applyFont="1" applyFill="1" applyBorder="1" applyAlignment="1">
      <alignment horizontal="left" vertical="center"/>
    </xf>
    <xf numFmtId="0" fontId="1" fillId="2" borderId="8" xfId="2" applyFont="1" applyFill="1" applyBorder="1" applyAlignment="1">
      <alignment horizontal="left" vertical="center"/>
    </xf>
    <xf numFmtId="0" fontId="1" fillId="5" borderId="8" xfId="2" applyFont="1" applyFill="1" applyBorder="1" applyAlignment="1">
      <alignment horizontal="left" vertical="center" wrapText="1"/>
    </xf>
    <xf numFmtId="0" fontId="1" fillId="5" borderId="8" xfId="2" applyFont="1" applyFill="1" applyBorder="1" applyAlignment="1">
      <alignment horizontal="left" vertical="center"/>
    </xf>
    <xf numFmtId="0" fontId="1" fillId="0" borderId="8" xfId="2" applyFont="1" applyBorder="1" applyAlignment="1">
      <alignment horizontal="left" vertical="center"/>
    </xf>
    <xf numFmtId="0" fontId="1" fillId="0" borderId="8" xfId="2" applyFont="1" applyBorder="1" applyAlignment="1">
      <alignment vertical="center"/>
    </xf>
    <xf numFmtId="0" fontId="1" fillId="0" borderId="8" xfId="2" applyFont="1" applyBorder="1" applyAlignment="1">
      <alignment horizontal="center" vertical="center"/>
    </xf>
    <xf numFmtId="0" fontId="1" fillId="2" borderId="15" xfId="2" applyFont="1" applyFill="1" applyBorder="1" applyAlignment="1">
      <alignment horizontal="left" vertical="center"/>
    </xf>
    <xf numFmtId="0" fontId="1" fillId="2" borderId="17" xfId="2" applyFont="1" applyFill="1" applyBorder="1" applyAlignment="1">
      <alignment horizontal="left" vertical="center"/>
    </xf>
    <xf numFmtId="0" fontId="1" fillId="2" borderId="18" xfId="2" applyFont="1" applyFill="1" applyBorder="1" applyAlignment="1">
      <alignment horizontal="left" vertical="center"/>
    </xf>
    <xf numFmtId="0" fontId="1" fillId="2" borderId="8" xfId="2" applyFont="1" applyFill="1" applyBorder="1" applyAlignment="1">
      <alignment horizontal="left" vertical="center" wrapText="1"/>
    </xf>
    <xf numFmtId="0" fontId="1" fillId="12" borderId="8" xfId="2" applyFont="1" applyFill="1" applyBorder="1" applyAlignment="1">
      <alignment horizontal="left" vertical="center"/>
    </xf>
    <xf numFmtId="0" fontId="1" fillId="0" borderId="7" xfId="2" applyFont="1" applyBorder="1" applyAlignment="1">
      <alignment horizontal="left" vertical="center"/>
    </xf>
    <xf numFmtId="0" fontId="1" fillId="0" borderId="9" xfId="2" applyFont="1" applyBorder="1" applyAlignment="1">
      <alignment horizontal="left" vertical="center"/>
    </xf>
    <xf numFmtId="0" fontId="1" fillId="0" borderId="10" xfId="2" applyFont="1" applyBorder="1" applyAlignment="1">
      <alignment horizontal="left" vertical="center"/>
    </xf>
    <xf numFmtId="0" fontId="1" fillId="0" borderId="10" xfId="2" applyFont="1" applyBorder="1" applyAlignment="1">
      <alignment vertical="center"/>
    </xf>
    <xf numFmtId="0" fontId="1" fillId="5" borderId="10" xfId="2" applyFont="1" applyFill="1" applyBorder="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horizontal="left" vertical="center" wrapText="1"/>
    </xf>
    <xf numFmtId="0" fontId="1" fillId="12" borderId="8" xfId="0" applyFont="1" applyFill="1" applyBorder="1" applyAlignment="1">
      <alignment horizontal="left" vertical="center" wrapText="1"/>
    </xf>
    <xf numFmtId="0" fontId="1" fillId="12" borderId="8" xfId="2" applyFont="1" applyFill="1" applyBorder="1" applyAlignment="1">
      <alignment horizontal="center" vertical="center" wrapText="1"/>
    </xf>
    <xf numFmtId="0" fontId="1" fillId="9" borderId="8" xfId="2" applyFont="1" applyFill="1" applyBorder="1" applyAlignment="1">
      <alignment vertical="center" wrapText="1"/>
    </xf>
    <xf numFmtId="0" fontId="1" fillId="9" borderId="8" xfId="2" applyFont="1" applyFill="1" applyBorder="1" applyAlignment="1">
      <alignment horizontal="left" vertical="center" wrapText="1"/>
    </xf>
    <xf numFmtId="0" fontId="1" fillId="12" borderId="8" xfId="2" applyFont="1" applyFill="1" applyBorder="1" applyAlignment="1">
      <alignment horizontal="left" vertical="center" wrapText="1"/>
    </xf>
    <xf numFmtId="0" fontId="1" fillId="5" borderId="8" xfId="2" applyFont="1" applyFill="1" applyBorder="1" applyAlignment="1">
      <alignment horizontal="center" vertical="center" wrapText="1"/>
    </xf>
    <xf numFmtId="0" fontId="1" fillId="2" borderId="4" xfId="2" applyFont="1" applyFill="1" applyBorder="1" applyAlignment="1">
      <alignment horizontal="left" vertical="center"/>
    </xf>
    <xf numFmtId="0" fontId="1" fillId="5" borderId="4" xfId="2" applyFont="1" applyFill="1" applyBorder="1" applyAlignment="1">
      <alignment horizontal="left" vertical="center" wrapText="1"/>
    </xf>
    <xf numFmtId="0" fontId="1" fillId="5" borderId="4" xfId="2" applyFont="1" applyFill="1" applyBorder="1" applyAlignment="1">
      <alignment horizontal="left" vertical="center"/>
    </xf>
    <xf numFmtId="0" fontId="1" fillId="0" borderId="5" xfId="2" applyFont="1" applyBorder="1" applyAlignment="1">
      <alignment horizontal="left" vertical="center"/>
    </xf>
    <xf numFmtId="0" fontId="1" fillId="0" borderId="6" xfId="2" applyFont="1" applyBorder="1" applyAlignment="1">
      <alignment horizontal="left" vertical="center"/>
    </xf>
    <xf numFmtId="0" fontId="1" fillId="0" borderId="1" xfId="2" applyFont="1" applyBorder="1" applyAlignment="1">
      <alignment vertical="center"/>
    </xf>
    <xf numFmtId="0" fontId="1" fillId="0" borderId="0" xfId="2" applyFont="1" applyAlignment="1">
      <alignment vertical="center"/>
    </xf>
    <xf numFmtId="0" fontId="1" fillId="0" borderId="3" xfId="2" applyFont="1" applyBorder="1" applyAlignment="1">
      <alignment vertical="center"/>
    </xf>
    <xf numFmtId="0" fontId="1" fillId="0" borderId="6" xfId="2" applyFont="1" applyBorder="1" applyAlignment="1">
      <alignment vertical="center"/>
    </xf>
    <xf numFmtId="0" fontId="1" fillId="0" borderId="2" xfId="2" applyFont="1" applyBorder="1" applyAlignment="1">
      <alignment vertical="center"/>
    </xf>
    <xf numFmtId="166" fontId="1" fillId="0" borderId="0" xfId="5" applyFont="1" applyFill="1" applyAlignment="1">
      <alignment horizontal="left" vertical="center"/>
    </xf>
    <xf numFmtId="0" fontId="1" fillId="0" borderId="0" xfId="0" applyFont="1"/>
    <xf numFmtId="3" fontId="1" fillId="0" borderId="0" xfId="2" applyNumberFormat="1" applyFont="1" applyAlignment="1">
      <alignment horizontal="right" vertical="center"/>
    </xf>
    <xf numFmtId="166" fontId="1" fillId="0" borderId="0" xfId="0" applyNumberFormat="1" applyFont="1"/>
    <xf numFmtId="164" fontId="1" fillId="0" borderId="0" xfId="0" applyNumberFormat="1" applyFont="1"/>
    <xf numFmtId="166" fontId="1" fillId="0" borderId="0" xfId="5" applyFont="1" applyAlignment="1">
      <alignment horizontal="right"/>
    </xf>
    <xf numFmtId="166" fontId="1" fillId="0" borderId="0" xfId="5" applyFont="1"/>
    <xf numFmtId="0" fontId="1" fillId="0" borderId="0" xfId="5" applyNumberFormat="1" applyFont="1"/>
    <xf numFmtId="3" fontId="1" fillId="0" borderId="0" xfId="0" applyNumberFormat="1" applyFont="1"/>
    <xf numFmtId="0" fontId="1" fillId="15" borderId="8" xfId="2" applyFont="1" applyFill="1" applyBorder="1" applyAlignment="1">
      <alignment horizontal="left" vertical="center"/>
    </xf>
    <xf numFmtId="0" fontId="1" fillId="0" borderId="14" xfId="2" applyFont="1" applyBorder="1" applyAlignment="1">
      <alignment horizontal="left" vertical="center"/>
    </xf>
    <xf numFmtId="0" fontId="1" fillId="5" borderId="15" xfId="2" applyFont="1" applyFill="1" applyBorder="1" applyAlignment="1">
      <alignment horizontal="left" vertical="center"/>
    </xf>
    <xf numFmtId="0" fontId="1" fillId="15" borderId="8" xfId="2" applyFont="1" applyFill="1" applyBorder="1" applyAlignment="1">
      <alignment horizontal="left" vertical="center" wrapText="1"/>
    </xf>
    <xf numFmtId="0" fontId="1" fillId="15" borderId="10" xfId="0" applyFont="1" applyFill="1" applyBorder="1" applyAlignment="1">
      <alignment wrapText="1"/>
    </xf>
    <xf numFmtId="0" fontId="1" fillId="0" borderId="7" xfId="0" applyFont="1" applyBorder="1"/>
    <xf numFmtId="0" fontId="1" fillId="0" borderId="8" xfId="0" applyFont="1" applyBorder="1"/>
    <xf numFmtId="0" fontId="1" fillId="5" borderId="15" xfId="2" applyFont="1" applyFill="1" applyBorder="1" applyAlignment="1">
      <alignment horizontal="left" vertical="center" wrapText="1"/>
    </xf>
    <xf numFmtId="0" fontId="1" fillId="12" borderId="7" xfId="2" applyFont="1" applyFill="1" applyBorder="1" applyAlignment="1">
      <alignment horizontal="left" vertical="center"/>
    </xf>
    <xf numFmtId="0" fontId="1" fillId="16" borderId="8" xfId="2" applyFont="1" applyFill="1" applyBorder="1" applyAlignment="1">
      <alignment horizontal="left" vertical="center"/>
    </xf>
    <xf numFmtId="0" fontId="17" fillId="0" borderId="0" xfId="2" applyFont="1" applyAlignment="1">
      <alignment horizontal="left" vertical="center" wrapText="1"/>
    </xf>
    <xf numFmtId="0" fontId="57" fillId="6" borderId="0" xfId="2" applyFont="1" applyFill="1" applyAlignment="1">
      <alignment horizontal="left" vertical="center" wrapText="1" indent="2"/>
    </xf>
    <xf numFmtId="0" fontId="48" fillId="6" borderId="0" xfId="0" applyFont="1" applyFill="1" applyAlignment="1">
      <alignment wrapText="1"/>
    </xf>
    <xf numFmtId="0" fontId="18" fillId="6" borderId="59" xfId="2" applyFont="1" applyFill="1" applyBorder="1" applyAlignment="1">
      <alignment horizontal="left" vertical="center" wrapText="1"/>
    </xf>
    <xf numFmtId="0" fontId="11" fillId="6" borderId="0" xfId="2" applyFont="1" applyFill="1" applyAlignment="1">
      <alignment horizontal="left" vertical="center"/>
    </xf>
    <xf numFmtId="0" fontId="20" fillId="6" borderId="0" xfId="2" applyFont="1" applyFill="1" applyAlignment="1">
      <alignment horizontal="left" vertical="center"/>
    </xf>
    <xf numFmtId="0" fontId="9" fillId="6" borderId="0" xfId="2" applyFont="1" applyFill="1" applyAlignment="1">
      <alignment horizontal="left" vertical="center" wrapText="1" indent="3"/>
    </xf>
    <xf numFmtId="0" fontId="16" fillId="6" borderId="0" xfId="2" applyFont="1" applyFill="1" applyAlignment="1">
      <alignment horizontal="left" vertical="center" wrapText="1" indent="3"/>
    </xf>
    <xf numFmtId="0" fontId="37" fillId="6" borderId="0" xfId="4" applyFont="1" applyFill="1" applyAlignment="1"/>
    <xf numFmtId="0" fontId="84" fillId="0" borderId="53" xfId="2" applyFont="1" applyBorder="1" applyAlignment="1">
      <alignment vertical="center"/>
    </xf>
    <xf numFmtId="0" fontId="85" fillId="6" borderId="54" xfId="4" applyFont="1" applyFill="1" applyBorder="1" applyAlignment="1">
      <alignment horizontal="center" vertical="center"/>
    </xf>
    <xf numFmtId="0" fontId="85" fillId="6" borderId="55" xfId="4" applyFont="1" applyFill="1" applyBorder="1" applyAlignment="1">
      <alignment horizontal="center" vertical="center"/>
    </xf>
    <xf numFmtId="0" fontId="85" fillId="6" borderId="56" xfId="4" applyFont="1" applyFill="1" applyBorder="1" applyAlignment="1">
      <alignment horizontal="center" vertical="center"/>
    </xf>
    <xf numFmtId="0" fontId="24" fillId="6" borderId="54" xfId="4" applyFont="1" applyFill="1" applyBorder="1" applyAlignment="1">
      <alignment horizontal="center" vertical="center" wrapText="1"/>
    </xf>
    <xf numFmtId="0" fontId="24" fillId="6" borderId="55" xfId="4" applyFont="1" applyFill="1" applyBorder="1" applyAlignment="1">
      <alignment horizontal="center" vertical="center"/>
    </xf>
    <xf numFmtId="0" fontId="24" fillId="6" borderId="56" xfId="4" applyFont="1" applyFill="1" applyBorder="1" applyAlignment="1">
      <alignment horizontal="center" vertical="center"/>
    </xf>
    <xf numFmtId="0" fontId="11" fillId="0" borderId="57" xfId="2" applyFont="1" applyBorder="1" applyAlignment="1">
      <alignment vertical="center"/>
    </xf>
    <xf numFmtId="0" fontId="17" fillId="0" borderId="37" xfId="2" applyFont="1" applyBorder="1" applyAlignment="1">
      <alignment horizontal="left" vertical="center"/>
    </xf>
    <xf numFmtId="0" fontId="60" fillId="0" borderId="0" xfId="6" applyFont="1" applyAlignment="1">
      <alignment vertical="center"/>
    </xf>
    <xf numFmtId="0" fontId="17" fillId="0" borderId="0" xfId="2" applyFont="1" applyAlignment="1">
      <alignment horizontal="left" vertical="center"/>
    </xf>
    <xf numFmtId="0" fontId="59" fillId="0" borderId="0" xfId="4" applyFont="1" applyFill="1" applyBorder="1" applyAlignment="1">
      <alignment horizontal="center" vertical="center"/>
    </xf>
    <xf numFmtId="0" fontId="15" fillId="0" borderId="14" xfId="2" applyFont="1" applyBorder="1" applyAlignment="1">
      <alignment horizontal="left" vertical="center" wrapText="1"/>
    </xf>
    <xf numFmtId="0" fontId="15" fillId="0" borderId="16" xfId="2" applyFont="1" applyBorder="1" applyAlignment="1">
      <alignment horizontal="left" vertical="center" wrapText="1"/>
    </xf>
    <xf numFmtId="0" fontId="15" fillId="0" borderId="13" xfId="2" applyFont="1" applyBorder="1" applyAlignment="1">
      <alignment horizontal="left" vertical="center" wrapText="1"/>
    </xf>
    <xf numFmtId="0" fontId="1" fillId="2" borderId="15" xfId="2" applyFont="1" applyFill="1" applyBorder="1" applyAlignment="1">
      <alignment horizontal="left" vertical="center"/>
    </xf>
    <xf numFmtId="0" fontId="1" fillId="2" borderId="17" xfId="2" applyFont="1" applyFill="1" applyBorder="1" applyAlignment="1">
      <alignment horizontal="left" vertical="center"/>
    </xf>
    <xf numFmtId="0" fontId="1" fillId="2" borderId="18" xfId="2" applyFont="1" applyFill="1" applyBorder="1" applyAlignment="1">
      <alignment horizontal="left" vertical="center"/>
    </xf>
    <xf numFmtId="0" fontId="60" fillId="0" borderId="7" xfId="2" applyFont="1" applyBorder="1" applyAlignment="1">
      <alignment vertical="center" wrapText="1"/>
    </xf>
    <xf numFmtId="0" fontId="60" fillId="0" borderId="7" xfId="0" applyFont="1" applyBorder="1" applyAlignment="1">
      <alignment vertical="center" wrapText="1"/>
    </xf>
    <xf numFmtId="0" fontId="73" fillId="2" borderId="15" xfId="2" applyFont="1" applyFill="1" applyBorder="1" applyAlignment="1">
      <alignment vertical="center"/>
    </xf>
    <xf numFmtId="0" fontId="73" fillId="0" borderId="17" xfId="0" applyFont="1" applyBorder="1" applyAlignment="1">
      <alignment vertical="center"/>
    </xf>
    <xf numFmtId="0" fontId="73" fillId="0" borderId="18" xfId="0" applyFont="1" applyBorder="1" applyAlignment="1">
      <alignment vertical="center"/>
    </xf>
    <xf numFmtId="0" fontId="15" fillId="0" borderId="7" xfId="2" applyFont="1" applyBorder="1" applyAlignment="1">
      <alignment horizontal="left" vertical="center" wrapText="1"/>
    </xf>
    <xf numFmtId="0" fontId="48" fillId="0" borderId="7" xfId="0" applyFont="1" applyBorder="1" applyAlignment="1">
      <alignment horizontal="left" vertical="center" wrapText="1"/>
    </xf>
    <xf numFmtId="0" fontId="43" fillId="0" borderId="7" xfId="0" applyFont="1" applyBorder="1" applyAlignment="1">
      <alignment horizontal="left" vertical="center" wrapText="1"/>
    </xf>
    <xf numFmtId="0" fontId="1" fillId="2" borderId="15" xfId="2" applyFont="1" applyFill="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1" fillId="2" borderId="15" xfId="2" applyFont="1" applyFill="1" applyBorder="1" applyAlignment="1">
      <alignment horizontal="center" vertical="center"/>
    </xf>
    <xf numFmtId="0" fontId="1" fillId="2" borderId="17" xfId="2" applyFont="1" applyFill="1" applyBorder="1" applyAlignment="1">
      <alignment horizontal="center" vertical="center"/>
    </xf>
    <xf numFmtId="0" fontId="1" fillId="2" borderId="23" xfId="2" applyFont="1" applyFill="1" applyBorder="1" applyAlignment="1">
      <alignment horizontal="center" vertical="center"/>
    </xf>
    <xf numFmtId="0" fontId="15" fillId="9" borderId="7" xfId="2" applyFont="1" applyFill="1" applyBorder="1" applyAlignment="1">
      <alignment horizontal="left" vertical="center" wrapText="1"/>
    </xf>
    <xf numFmtId="0" fontId="43" fillId="9" borderId="7" xfId="0" applyFont="1" applyFill="1" applyBorder="1" applyAlignment="1">
      <alignment horizontal="left" vertical="center" wrapText="1"/>
    </xf>
    <xf numFmtId="0" fontId="1" fillId="2" borderId="19" xfId="2" applyFont="1" applyFill="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1" fillId="2" borderId="22" xfId="2" applyFont="1" applyFill="1" applyBorder="1" applyAlignment="1">
      <alignment vertical="center"/>
    </xf>
    <xf numFmtId="0" fontId="1" fillId="2" borderId="22" xfId="2" applyFont="1" applyFill="1" applyBorder="1" applyAlignment="1">
      <alignment horizontal="left" vertical="center"/>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1" fillId="0" borderId="0" xfId="2" applyFont="1" applyAlignment="1">
      <alignment horizontal="left" vertical="center"/>
    </xf>
    <xf numFmtId="0" fontId="97" fillId="3" borderId="0" xfId="2" applyFont="1" applyFill="1" applyAlignment="1">
      <alignment vertical="center"/>
    </xf>
    <xf numFmtId="0" fontId="24" fillId="6" borderId="34" xfId="4" applyFont="1" applyFill="1" applyBorder="1" applyAlignment="1">
      <alignment horizontal="center" vertical="center"/>
    </xf>
    <xf numFmtId="0" fontId="24" fillId="6" borderId="35" xfId="4" applyFont="1" applyFill="1" applyBorder="1" applyAlignment="1">
      <alignment horizontal="center" vertical="center"/>
    </xf>
    <xf numFmtId="0" fontId="24" fillId="6" borderId="36" xfId="4" applyFont="1" applyFill="1" applyBorder="1" applyAlignment="1">
      <alignment horizontal="center" vertical="center"/>
    </xf>
    <xf numFmtId="0" fontId="24" fillId="6" borderId="0" xfId="4" applyFont="1" applyFill="1" applyBorder="1" applyAlignment="1">
      <alignment horizontal="center" vertical="center"/>
    </xf>
    <xf numFmtId="0" fontId="28" fillId="7" borderId="24" xfId="2" applyFont="1" applyFill="1" applyBorder="1" applyAlignment="1">
      <alignment horizontal="left" vertical="center"/>
    </xf>
    <xf numFmtId="0" fontId="28" fillId="7" borderId="25" xfId="2" applyFont="1" applyFill="1" applyBorder="1" applyAlignment="1">
      <alignment horizontal="left" vertical="center"/>
    </xf>
    <xf numFmtId="0" fontId="28" fillId="7" borderId="26" xfId="2" applyFont="1" applyFill="1" applyBorder="1" applyAlignment="1">
      <alignment horizontal="left" vertical="center"/>
    </xf>
    <xf numFmtId="0" fontId="23" fillId="6" borderId="0" xfId="4" applyFont="1" applyFill="1" applyAlignment="1"/>
    <xf numFmtId="0" fontId="80" fillId="6" borderId="0" xfId="2" applyFont="1" applyFill="1" applyAlignment="1">
      <alignment vertical="center"/>
    </xf>
    <xf numFmtId="0" fontId="26" fillId="6" borderId="0" xfId="2" applyFont="1" applyFill="1" applyAlignment="1">
      <alignment horizontal="left" vertical="center"/>
    </xf>
    <xf numFmtId="0" fontId="16" fillId="0" borderId="0" xfId="2" applyFont="1" applyAlignment="1">
      <alignment horizontal="left" vertical="center"/>
    </xf>
    <xf numFmtId="0" fontId="8" fillId="0" borderId="31" xfId="2" applyFont="1" applyBorder="1" applyAlignment="1" applyProtection="1">
      <alignment vertical="center"/>
      <protection locked="0"/>
    </xf>
    <xf numFmtId="0" fontId="11" fillId="0" borderId="0" xfId="2" applyFont="1" applyAlignment="1">
      <alignment vertical="center"/>
    </xf>
    <xf numFmtId="0" fontId="11" fillId="0" borderId="43" xfId="2" applyFont="1" applyBorder="1" applyAlignment="1">
      <alignment vertical="center"/>
    </xf>
    <xf numFmtId="0" fontId="16" fillId="6" borderId="0" xfId="0" applyFont="1" applyFill="1" applyAlignment="1">
      <alignment horizontal="left" vertical="center" wrapText="1"/>
    </xf>
    <xf numFmtId="0" fontId="38" fillId="0" borderId="0" xfId="4" applyFont="1" applyFill="1" applyBorder="1" applyAlignment="1">
      <alignment horizontal="left" vertical="center" wrapText="1"/>
    </xf>
    <xf numFmtId="0" fontId="20" fillId="6" borderId="0" xfId="0" applyFont="1" applyFill="1" applyAlignment="1">
      <alignment vertical="center" wrapText="1"/>
    </xf>
    <xf numFmtId="0" fontId="16" fillId="6" borderId="0" xfId="0" applyFont="1" applyFill="1" applyAlignment="1">
      <alignment horizontal="left" vertical="center" wrapText="1" indent="3"/>
    </xf>
    <xf numFmtId="0" fontId="9" fillId="6" borderId="0" xfId="0" applyFont="1" applyFill="1" applyAlignment="1">
      <alignment horizontal="left" vertical="center" wrapText="1" indent="3"/>
    </xf>
    <xf numFmtId="0" fontId="9" fillId="6" borderId="0" xfId="0" applyFont="1" applyFill="1" applyAlignment="1">
      <alignment horizontal="left" vertical="center" wrapText="1"/>
    </xf>
    <xf numFmtId="0" fontId="9" fillId="6" borderId="0" xfId="0" applyFont="1" applyFill="1" applyAlignment="1">
      <alignment horizontal="left" vertical="top" wrapText="1" indent="3"/>
    </xf>
    <xf numFmtId="0" fontId="38" fillId="6" borderId="0" xfId="4" applyFont="1" applyFill="1" applyAlignment="1"/>
    <xf numFmtId="0" fontId="39" fillId="6" borderId="0" xfId="0" applyFont="1" applyFill="1" applyAlignment="1">
      <alignment vertical="center"/>
    </xf>
    <xf numFmtId="0" fontId="38" fillId="6" borderId="39" xfId="4" applyFont="1" applyFill="1" applyBorder="1" applyAlignment="1">
      <alignment horizontal="left" vertical="center" wrapText="1"/>
    </xf>
    <xf numFmtId="0" fontId="40" fillId="3" borderId="0" xfId="4" applyFont="1" applyFill="1" applyBorder="1" applyAlignment="1">
      <alignment horizontal="left" vertical="center" wrapText="1"/>
    </xf>
    <xf numFmtId="0" fontId="40" fillId="3" borderId="39" xfId="4" applyFont="1" applyFill="1" applyBorder="1" applyAlignment="1">
      <alignment horizontal="left" vertical="center" wrapText="1"/>
    </xf>
    <xf numFmtId="0" fontId="11" fillId="0" borderId="38" xfId="2" applyFont="1" applyBorder="1" applyAlignment="1">
      <alignment vertical="center"/>
    </xf>
    <xf numFmtId="0" fontId="24" fillId="6" borderId="63" xfId="4" applyFont="1" applyFill="1" applyBorder="1" applyAlignment="1">
      <alignment horizontal="center" vertical="center"/>
    </xf>
    <xf numFmtId="0" fontId="24" fillId="6" borderId="64" xfId="4" applyFont="1" applyFill="1" applyBorder="1" applyAlignment="1">
      <alignment horizontal="center" vertical="center"/>
    </xf>
    <xf numFmtId="0" fontId="16" fillId="6" borderId="0" xfId="2" applyFont="1" applyFill="1" applyAlignment="1">
      <alignment horizontal="left" vertical="center" indent="1"/>
    </xf>
    <xf numFmtId="0" fontId="11" fillId="0" borderId="31" xfId="2" applyFont="1" applyBorder="1" applyAlignment="1">
      <alignment vertical="center"/>
    </xf>
    <xf numFmtId="0" fontId="45" fillId="6" borderId="0" xfId="0" applyFont="1" applyFill="1" applyAlignment="1">
      <alignment vertical="center"/>
    </xf>
    <xf numFmtId="0" fontId="47" fillId="6" borderId="0" xfId="0" applyFont="1" applyFill="1" applyAlignment="1">
      <alignment vertical="center" wrapText="1"/>
    </xf>
    <xf numFmtId="0" fontId="16" fillId="6" borderId="0" xfId="0" applyFont="1" applyFill="1" applyAlignment="1">
      <alignment horizontal="left" vertical="center" wrapText="1" indent="2"/>
    </xf>
    <xf numFmtId="0" fontId="89" fillId="6" borderId="0" xfId="2" applyFont="1" applyFill="1" applyAlignment="1">
      <alignment vertical="center"/>
    </xf>
    <xf numFmtId="0" fontId="1" fillId="0" borderId="17" xfId="0" applyFont="1" applyBorder="1" applyAlignment="1">
      <alignment horizontal="left" vertical="center"/>
    </xf>
    <xf numFmtId="0" fontId="1" fillId="2" borderId="15" xfId="2"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48" fillId="0" borderId="23" xfId="0" applyFont="1" applyBorder="1" applyAlignment="1">
      <alignment horizontal="left" vertical="center"/>
    </xf>
    <xf numFmtId="0" fontId="43" fillId="0" borderId="16" xfId="0" applyFont="1" applyBorder="1" applyAlignment="1">
      <alignment horizontal="left" vertical="center" wrapText="1"/>
    </xf>
    <xf numFmtId="0" fontId="43" fillId="0" borderId="13" xfId="0" applyFont="1" applyBorder="1" applyAlignment="1">
      <alignment horizontal="left" vertical="center" wrapText="1"/>
    </xf>
    <xf numFmtId="0" fontId="43" fillId="0" borderId="9" xfId="0" applyFont="1" applyBorder="1" applyAlignment="1">
      <alignment horizontal="left" vertical="center" wrapText="1"/>
    </xf>
    <xf numFmtId="0" fontId="48" fillId="6" borderId="0" xfId="0" applyFont="1" applyFill="1" applyAlignment="1"/>
    <xf numFmtId="0" fontId="44" fillId="0" borderId="0" xfId="0" applyFont="1" applyAlignment="1"/>
  </cellXfs>
  <cellStyles count="9">
    <cellStyle name="Comma" xfId="8" builtinId="3"/>
    <cellStyle name="Comma 2" xfId="5" xr:uid="{00000000-0005-0000-0000-000001000000}"/>
    <cellStyle name="Explanatory Text 2" xfId="7" xr:uid="{00000000-0005-0000-0000-000002000000}"/>
    <cellStyle name="Hyperlink" xfId="1" builtinId="8"/>
    <cellStyle name="Hyperlink 2" xfId="3" xr:uid="{00000000-0005-0000-0000-000004000000}"/>
    <cellStyle name="Hyperlink 3" xfId="4" xr:uid="{00000000-0005-0000-0000-000005000000}"/>
    <cellStyle name="Normal" xfId="0" builtinId="0"/>
    <cellStyle name="Normal 2" xfId="2" xr:uid="{00000000-0005-0000-0000-000007000000}"/>
    <cellStyle name="Normal 3" xfId="6" xr:uid="{00000000-0005-0000-0000-000008000000}"/>
  </cellStyles>
  <dxfs count="61">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6" formatCode="_ * #,##0.00_ ;_ * \-#,##0.0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8" formatCode="#,##0.00_);[Red]\(#,##0.00\)"/>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00_ ;_ * \-#,##0.00_ ;_ * &quot;-&quot;??_ ;_ @_ "/>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sz val="1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00_ ;_ * \-#,##0.0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7"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7"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0" formatCode="General"/>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60"/>
      <tableStyleElement type="firstRowStripe" dxfId="59"/>
      <tableStyleElement type="secondRowStripe" dxfId="58"/>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00000000-0008-0000-0000-000003000000}"/>
            </a:ext>
          </a:extLst>
        </xdr:cNvPr>
        <xdr:cNvGrpSpPr>
          <a:grpSpLocks/>
        </xdr:cNvGrpSpPr>
      </xdr:nvGrpSpPr>
      <xdr:grpSpPr bwMode="auto">
        <a:xfrm>
          <a:off x="304800" y="1247775"/>
          <a:ext cx="14382750" cy="48193"/>
          <a:chOff x="1134" y="1904"/>
          <a:chExt cx="9546" cy="181"/>
        </a:xfrm>
      </xdr:grpSpPr>
      <xdr:sp macro="" textlink="">
        <xdr:nvSpPr>
          <xdr:cNvPr id="4" name="Rectangle 3">
            <a:extLst>
              <a:ext uri="{FF2B5EF4-FFF2-40B4-BE49-F238E27FC236}">
                <a16:creationId xmlns:a16="http://schemas.microsoft.com/office/drawing/2014/main" id="{00000000-0008-0000-0000-000004000000}"/>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00000000-0008-0000-0000-00000500000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00000000-0008-0000-0000-000006000000}"/>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00000000-0008-0000-0000-000007000000}"/>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00000000-0008-0000-0000-000008000000}"/>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00000000-0008-0000-0000-000009000000}"/>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00000000-0008-0000-0000-00000A000000}"/>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00000000-0008-0000-0000-00000B000000}"/>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00000000-0008-0000-0D00-000002000000}"/>
            </a:ext>
          </a:extLst>
        </xdr:cNvPr>
        <xdr:cNvGrpSpPr>
          <a:grpSpLocks/>
        </xdr:cNvGrpSpPr>
      </xdr:nvGrpSpPr>
      <xdr:grpSpPr bwMode="auto">
        <a:xfrm>
          <a:off x="190500" y="0"/>
          <a:ext cx="20107275" cy="0"/>
          <a:chOff x="1133" y="1230"/>
          <a:chExt cx="8460" cy="208"/>
        </a:xfrm>
      </xdr:grpSpPr>
      <xdr:sp macro="" textlink="">
        <xdr:nvSpPr>
          <xdr:cNvPr id="3" name="Rektangel 2">
            <a:extLst>
              <a:ext uri="{FF2B5EF4-FFF2-40B4-BE49-F238E27FC236}">
                <a16:creationId xmlns:a16="http://schemas.microsoft.com/office/drawing/2014/main" id="{00000000-0008-0000-0D00-000003000000}"/>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00000000-0008-0000-0D00-000004000000}"/>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61</xdr:row>
      <xdr:rowOff>239651</xdr:rowOff>
    </xdr:to>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8965</xdr:colOff>
      <xdr:row>34</xdr:row>
      <xdr:rowOff>212910</xdr:rowOff>
    </xdr:from>
    <xdr:to>
      <xdr:col>15</xdr:col>
      <xdr:colOff>446315</xdr:colOff>
      <xdr:row>70</xdr:row>
      <xdr:rowOff>114040</xdr:rowOff>
    </xdr:to>
    <xdr:pic>
      <xdr:nvPicPr>
        <xdr:cNvPr id="12" name="Picture 11">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96390" y="5013510"/>
          <a:ext cx="7095325" cy="8599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tractives.sharepoint.com/Users/ArmilRoko/Documents/Clients/EITI/EITI%202017-2018/Raporti/Final/Review/final/Summary%20data%20&amp;%20comments/2018%20Albania%20Summary%20Data%20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xtractives.sharepoint.com/Users/HP/Downloads/Users/alexgordy/Downloads/en_eiti_summary_data_template_2.0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xtractives.sharepoint.com/Users/Emiliana.Kola/AppData/Local/Microsoft/Windows/INetCache/Content.Outlook/NULZZJAI/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3 - Reporting entities USD"/>
      <sheetName val="Part 4 - Government revenues"/>
      <sheetName val="Part 4 -Government revenues USD"/>
      <sheetName val="Part 5 - Company data"/>
      <sheetName val="Part 5 - Company data USD"/>
      <sheetName val="Lists"/>
      <sheetName val="2018 Albania Summary Data 4.0"/>
    </sheetNames>
    <sheetDataSet>
      <sheetData sheetId="0" refreshError="1"/>
      <sheetData sheetId="1" refreshError="1">
        <row r="44">
          <cell r="E44" t="str">
            <v>ALL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Companies16" displayName="Companies16" ref="B32:J153" totalsRowShown="0" headerRowDxfId="57" dataDxfId="56" tableBorderDxfId="55" headerRowCellStyle="Normal 2">
  <autoFilter ref="B32:J153" xr:uid="{00000000-0009-0000-0100-000013000000}"/>
  <tableColumns count="9">
    <tableColumn id="1" xr3:uid="{00000000-0010-0000-0000-000001000000}" name="Full company name" dataDxfId="54"/>
    <tableColumn id="7" xr3:uid="{00000000-0010-0000-0000-000007000000}" name="Company type" dataDxfId="53" dataCellStyle="Normal 2"/>
    <tableColumn id="2" xr3:uid="{00000000-0010-0000-0000-000002000000}" name="Company ID number" dataDxfId="52"/>
    <tableColumn id="5" xr3:uid="{00000000-0010-0000-0000-000005000000}" name="Sector" dataDxfId="51" dataCellStyle="Normal 2">
      <calculatedColumnFormula>VLOOKUP(Companies16[[#This Row],[Company ID number]],#REF!,2,)</calculatedColumnFormula>
    </tableColumn>
    <tableColumn id="3" xr3:uid="{00000000-0010-0000-0000-000003000000}" name="Commodities (comma-seperated)" dataDxfId="50" dataCellStyle="Normal 2">
      <calculatedColumnFormula>VLOOKUP(Companies16[[#This Row],[Company ID number]],#REF!,4,)</calculatedColumnFormula>
    </tableColumn>
    <tableColumn id="4" xr3:uid="{00000000-0010-0000-0000-000004000000}" name="Stock exchange listing or company website " dataDxfId="49"/>
    <tableColumn id="8" xr3:uid="{00000000-0010-0000-0000-000008000000}" name="Audited financial statement (or balance sheet, cash flows, profit/loss statement if unavailable)" dataDxfId="48"/>
    <tableColumn id="6" xr3:uid="{00000000-0010-0000-0000-000006000000}" name="Payments to Governments Report" dataDxfId="47"/>
    <tableColumn id="9" xr3:uid="{00000000-0010-0000-0000-000009000000}" name="Currency" dataDxfId="46" dataCellStyle="Normal 2"/>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Government_agencies17" displayName="Government_agencies17" ref="B14:E26" totalsRowShown="0" headerRowDxfId="45" dataDxfId="44" tableBorderDxfId="43" headerRowCellStyle="Normal 2">
  <autoFilter ref="B14:E26" xr:uid="{00000000-0009-0000-0100-000014000000}"/>
  <tableColumns count="4">
    <tableColumn id="1" xr3:uid="{00000000-0010-0000-0100-000001000000}" name="Full name of agency" dataDxfId="42"/>
    <tableColumn id="4" xr3:uid="{00000000-0010-0000-0100-000004000000}" name="Agency type" dataDxfId="41" dataCellStyle="Normal 2"/>
    <tableColumn id="2" xr3:uid="{00000000-0010-0000-0100-000002000000}" name="ID number (if applicable)" dataDxfId="40"/>
    <tableColumn id="3" xr3:uid="{00000000-0010-0000-0100-000003000000}" name="Total reported" dataDxfId="39">
      <calculatedColumnFormula>SUMIF([3]!Government_revenues_table[Government entity],Government_agencies17[[#This Row],[Full name of agency]],[3]!Government_revenues_table[Revenue value])/'[3]Part 1 - About'!$E$45</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Companies1518" displayName="Companies1518" ref="B156:J261" totalsRowShown="0" headerRowDxfId="38" dataDxfId="37" tableBorderDxfId="36" headerRowCellStyle="Normal 2">
  <autoFilter ref="B156:J261" xr:uid="{00000000-0009-0000-0100-000015000000}"/>
  <tableColumns count="9">
    <tableColumn id="1" xr3:uid="{00000000-0010-0000-0200-000001000000}" name="Full project name" dataDxfId="35"/>
    <tableColumn id="2" xr3:uid="{00000000-0010-0000-0200-000002000000}" name="Legal agreement reference number(s): contract, licence, lease, concession, …" dataDxfId="34"/>
    <tableColumn id="3" xr3:uid="{00000000-0010-0000-0200-000003000000}" name="Affiliated companies, start with Operator" dataDxfId="33">
      <calculatedColumnFormula>Companies1518[[#This Row],[Full project name]]</calculatedColumnFormula>
    </tableColumn>
    <tableColumn id="5" xr3:uid="{00000000-0010-0000-0200-000005000000}" name="Commodities (one commodity/row)" dataDxfId="32" dataCellStyle="Normal 2"/>
    <tableColumn id="6" xr3:uid="{00000000-0010-0000-0200-000006000000}" name="Status" dataDxfId="31"/>
    <tableColumn id="7" xr3:uid="{00000000-0010-0000-0200-000007000000}" name="Production (volume)" dataDxfId="30"/>
    <tableColumn id="8" xr3:uid="{00000000-0010-0000-0200-000008000000}" name="Unit" dataDxfId="29"/>
    <tableColumn id="9" xr3:uid="{00000000-0010-0000-0200-000009000000}" name="Production (value)" dataDxfId="28" dataCellStyle="Normal 2"/>
    <tableColumn id="10" xr3:uid="{00000000-0010-0000-0200-00000A000000}" name="Currency" dataDxfId="27"/>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3000000}" name="Government_revenues_table19" displayName="Government_revenues_table19" ref="B27:K67" totalsRowShown="0" headerRowDxfId="26" dataDxfId="25">
  <autoFilter ref="B27:K67" xr:uid="{00000000-0009-0000-0100-000012000000}"/>
  <tableColumns count="10">
    <tableColumn id="8" xr3:uid="{00000000-0010-0000-0300-000008000000}" name="GFS Level 1" dataDxfId="24">
      <calculatedColumnFormula>IFERROR(VLOOKUP(Government_revenues_table19[[#This Row],[GFS Classification]],[3]!Table6_GFS_codes_classification[#Data],COLUMNS($F:F)+3,FALSE),"Do not enter data")</calculatedColumnFormula>
    </tableColumn>
    <tableColumn id="9" xr3:uid="{00000000-0010-0000-0300-000009000000}" name="GFS Level 2" dataDxfId="23">
      <calculatedColumnFormula>IFERROR(VLOOKUP(Government_revenues_table19[[#This Row],[GFS Classification]],[3]!Table6_GFS_codes_classification[#Data],COLUMNS($F:G)+3,FALSE),"Do not enter data")</calculatedColumnFormula>
    </tableColumn>
    <tableColumn id="10" xr3:uid="{00000000-0010-0000-0300-00000A000000}" name="GFS Level 3" dataDxfId="22">
      <calculatedColumnFormula>IFERROR(VLOOKUP(Government_revenues_table19[[#This Row],[GFS Classification]],[3]!Table6_GFS_codes_classification[#Data],COLUMNS($F:H)+3,FALSE),"Do not enter data")</calculatedColumnFormula>
    </tableColumn>
    <tableColumn id="7" xr3:uid="{00000000-0010-0000-0300-000007000000}" name="GFS Level 4" dataDxfId="21">
      <calculatedColumnFormula>IFERROR(VLOOKUP(Government_revenues_table19[[#This Row],[GFS Classification]],[3]!Table6_GFS_codes_classification[#Data],COLUMNS($F:I)+3,FALSE),"Do not enter data")</calculatedColumnFormula>
    </tableColumn>
    <tableColumn id="1" xr3:uid="{00000000-0010-0000-0300-000001000000}" name="GFS Classification" dataDxfId="20"/>
    <tableColumn id="11" xr3:uid="{00000000-0010-0000-0300-00000B000000}" name="Sector" dataDxfId="19"/>
    <tableColumn id="3" xr3:uid="{00000000-0010-0000-0300-000003000000}" name="Revenue stream name" dataDxfId="18"/>
    <tableColumn id="4" xr3:uid="{00000000-0010-0000-0300-000004000000}" name="Government entity" dataDxfId="17"/>
    <tableColumn id="5" xr3:uid="{00000000-0010-0000-0300-000005000000}" name="Revenue value" dataDxfId="16"/>
    <tableColumn id="2" xr3:uid="{00000000-0010-0000-0300-000002000000}" name="Currency" dataDxfId="15"/>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10204" displayName="Table10204" ref="B14:N872" totalsRowShown="0" headerRowDxfId="14" dataDxfId="13">
  <autoFilter ref="B14:N872" xr:uid="{00000000-0009-0000-0100-000003000000}"/>
  <tableColumns count="13">
    <tableColumn id="7" xr3:uid="{00000000-0010-0000-0400-000007000000}" name="Sector" dataDxfId="12"/>
    <tableColumn id="1" xr3:uid="{00000000-0010-0000-0400-000001000000}" name="Company" dataDxfId="11"/>
    <tableColumn id="3" xr3:uid="{00000000-0010-0000-0400-000003000000}" name="Government entity" dataDxfId="10"/>
    <tableColumn id="4" xr3:uid="{00000000-0010-0000-0400-000004000000}" name="Revenue stream name" dataDxfId="9"/>
    <tableColumn id="5" xr3:uid="{00000000-0010-0000-0400-000005000000}" name="Levied( levid) on project (Y/N)" dataDxfId="8"/>
    <tableColumn id="6" xr3:uid="{00000000-0010-0000-0400-000006000000}" name="Reported by project (Y/N)" dataDxfId="7"/>
    <tableColumn id="2" xr3:uid="{00000000-0010-0000-0400-000002000000}" name="Project name" dataDxfId="6"/>
    <tableColumn id="13" xr3:uid="{00000000-0010-0000-0400-00000D000000}" name="Reporting currency" dataDxfId="5"/>
    <tableColumn id="14" xr3:uid="{00000000-0010-0000-0400-00000E000000}" name="Revenue value" dataDxfId="4">
      <calculatedColumnFormula>[3]!Table10[[#This Row],[Revenue value]]/'[3]Part 1 - About'!$E$45</calculatedColumnFormula>
    </tableColumn>
    <tableColumn id="18" xr3:uid="{00000000-0010-0000-0400-000012000000}" name="Payment made in-kind (Y/N)" dataDxfId="3"/>
    <tableColumn id="8" xr3:uid="{00000000-0010-0000-0400-000008000000}" name="In-kind volume (if applicable)" dataDxfId="2"/>
    <tableColumn id="9" xr3:uid="{00000000-0010-0000-0400-000009000000}" name="Unit (if applicable)" dataDxfId="1"/>
    <tableColumn id="10" xr3:uid="{00000000-0010-0000-0400-00000A000000}" name="Comments" dataDxfId="0"/>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albeiti.org/site/viti-2018" TargetMode="External"/><Relationship Id="rId2" Type="http://schemas.openxmlformats.org/officeDocument/2006/relationships/hyperlink" Target="https://www.albeiti.org/site/viti-2018" TargetMode="External"/><Relationship Id="rId1" Type="http://schemas.openxmlformats.org/officeDocument/2006/relationships/hyperlink" Target="https://www.albeiti.org/site/viti-2018" TargetMode="External"/><Relationship Id="rId5" Type="http://schemas.openxmlformats.org/officeDocument/2006/relationships/printerSettings" Target="../printerSettings/printerSettings12.bin"/><Relationship Id="rId4" Type="http://schemas.openxmlformats.org/officeDocument/2006/relationships/hyperlink" Target="https://www.albeiti.org/site/viti-2018" TargetMode="External"/></Relationships>
</file>

<file path=xl/worksheets/_rels/sheet1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13.bin"/><Relationship Id="rId7" Type="http://schemas.openxmlformats.org/officeDocument/2006/relationships/table" Target="../tables/table3.xml"/><Relationship Id="rId2" Type="http://schemas.openxmlformats.org/officeDocument/2006/relationships/hyperlink" Target="https://qkb.gov.al/search/search-in-trade-register/search-for-subject/" TargetMode="External"/><Relationship Id="rId1" Type="http://schemas.openxmlformats.org/officeDocument/2006/relationships/hyperlink" Target="mailto:data@eiti.org"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14.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eiti-summary-data-templat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 Id="rId9" Type="http://schemas.openxmlformats.org/officeDocument/2006/relationships/table" Target="../tables/table4.xml"/></Relationships>
</file>

<file path=xl/worksheets/_rels/sheet15.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table" Target="../tables/table5.xml"/><Relationship Id="rId5" Type="http://schemas.openxmlformats.org/officeDocument/2006/relationships/printerSettings" Target="../printerSettings/printerSettings15.bin"/><Relationship Id="rId4" Type="http://schemas.openxmlformats.org/officeDocument/2006/relationships/hyperlink" Target="https://eiti.org/summary-data-templat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document/standard"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printerSettings" Target="../printerSettings/printerSettings2.bin"/><Relationship Id="rId5" Type="http://schemas.openxmlformats.org/officeDocument/2006/relationships/hyperlink" Target="mailto:emiliana.kola@albeiti.gov.al" TargetMode="External"/><Relationship Id="rId4" Type="http://schemas.openxmlformats.org/officeDocument/2006/relationships/hyperlink" Target="https://www.opendata-albeiti.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qkb.gov.al/%20%20%20%20%20h.ttp:/www.klsh.org.al/web/Raporte_Auditimi_201_1.php" TargetMode="External"/><Relationship Id="rId1" Type="http://schemas.openxmlformats.org/officeDocument/2006/relationships/hyperlink" Target="http://qkb.gov.al/" TargetMode="Externa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tatime.gov.al/eng/c/6/72/national-taxes" TargetMode="External"/><Relationship Id="rId1" Type="http://schemas.openxmlformats.org/officeDocument/2006/relationships/hyperlink" Target="https://www.financa.gov.al/renta-minerale/" TargetMode="External"/><Relationship Id="rId4" Type="http://schemas.openxmlformats.org/officeDocument/2006/relationships/vmlDrawing" Target="../drawings/vmlDrawing4.v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lbeiti.org/site/en/year-2019/"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www.albpetrol.al/rezervat-gjeologjike/" TargetMode="External"/><Relationship Id="rId2" Type="http://schemas.openxmlformats.org/officeDocument/2006/relationships/hyperlink" Target="https://miningcadastre.albeiti.org/" TargetMode="External"/><Relationship Id="rId1" Type="http://schemas.openxmlformats.org/officeDocument/2006/relationships/hyperlink" Target="https://unstats.un.org/unsd/nationalaccount/sna2008.asp" TargetMode="External"/><Relationship Id="rId6" Type="http://schemas.openxmlformats.org/officeDocument/2006/relationships/printerSettings" Target="../printerSettings/printerSettings29.bin"/><Relationship Id="rId5" Type="http://schemas.openxmlformats.org/officeDocument/2006/relationships/hyperlink" Target="https://www.albeiti.org/site/wp-content/uploads/2021/02/Social-impact-of-EI-in-Albania_Final-Draft_AL_EXE.pdf%20(%20page%2047)" TargetMode="External"/><Relationship Id="rId4" Type="http://schemas.openxmlformats.org/officeDocument/2006/relationships/hyperlink" Target="https://www.albeiti.org/site/wp-content/uploads/2021/02/Social-impact-of-EI-in-Albania_Final-Draft_AL_EXE.pdf%20(%20page%204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frastruktura.gov.al/hidrokarbur-2"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opendata-albeiti.org/%20%20.%20%20%20%20%20%20%20%20%20%20%20%20%20%20%20%20%20%20%20%20%20%20%20%20%20%20%20%20%20%20%20%20%20%20%20%20%20%20%20(Albania%20EITI%20Final%20Environment%20Scoping%20Study%20Report%20for%20the%20Extractive%20Industri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kbn.gov.al/perdorimi-i-sistemit-elektronik-te-akbn-se-per-subjektet-minerare" TargetMode="External"/><Relationship Id="rId2" Type="http://schemas.openxmlformats.org/officeDocument/2006/relationships/hyperlink" Target="http://www.akbn.gov.al/kuadri-ligjor-mini" TargetMode="External"/><Relationship Id="rId1" Type="http://schemas.openxmlformats.org/officeDocument/2006/relationships/hyperlink" Target="http://www.akbn.gov.al/treguesit-vjetor-sipas-vetedeklarimeve-ne-rev-zone-per-vitin-2020" TargetMode="External"/><Relationship Id="rId6" Type="http://schemas.openxmlformats.org/officeDocument/2006/relationships/printerSettings" Target="../printerSettings/printerSettings4.bin"/><Relationship Id="rId5" Type="http://schemas.openxmlformats.org/officeDocument/2006/relationships/hyperlink" Target="http://www.akbn.gov.al/informacion-per-gjendjen-aktuale-te-marreveshjeve-hidrokarbure" TargetMode="External"/><Relationship Id="rId4" Type="http://schemas.openxmlformats.org/officeDocument/2006/relationships/hyperlink" Target="http://www.akbn.gov.al/rregullore-per-procedurat-e-miratimit-te-marreveshjev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miningcadastre.albeiti.org/" TargetMode="External"/><Relationship Id="rId1" Type="http://schemas.openxmlformats.org/officeDocument/2006/relationships/hyperlink" Target="https://miningcadastre.albeiti.or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albeiti.org/site/regjistri-minerar/" TargetMode="External"/><Relationship Id="rId2" Type="http://schemas.openxmlformats.org/officeDocument/2006/relationships/hyperlink" Target="https://qbz.gov.al/" TargetMode="External"/><Relationship Id="rId1" Type="http://schemas.openxmlformats.org/officeDocument/2006/relationships/hyperlink" Target="https://qkb.gov.al/kerko/kerko-ne-regjistrin-tregtar/kerko-per-subjekt/" TargetMode="External"/><Relationship Id="rId6" Type="http://schemas.openxmlformats.org/officeDocument/2006/relationships/printerSettings" Target="../printerSettings/printerSettings6.bin"/><Relationship Id="rId5" Type="http://schemas.openxmlformats.org/officeDocument/2006/relationships/hyperlink" Target="http://www.qbz.al/" TargetMode="External"/><Relationship Id="rId4" Type="http://schemas.openxmlformats.org/officeDocument/2006/relationships/hyperlink" Target="https://www.albeiti.org/site/en/regjistri-i-koncensioneve-hidroenergjitike-en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qkb.gov.al/" TargetMode="External"/><Relationship Id="rId13" Type="http://schemas.openxmlformats.org/officeDocument/2006/relationships/comments" Target="../comments1.xml"/><Relationship Id="rId3" Type="http://schemas.openxmlformats.org/officeDocument/2006/relationships/hyperlink" Target="https://qkb.gov.al/informacion-mbi-proceduren/regjistri-i-pronar%C3%ABve-p%C3%ABrfitues/regjistrimi-fillestar-t%C3%AB-pronarit-p%C3%ABrfitues/" TargetMode="External"/><Relationship Id="rId7" Type="http://schemas.openxmlformats.org/officeDocument/2006/relationships/hyperlink" Target="https://www.albeiti.org/site/dokumente-aktive/" TargetMode="External"/><Relationship Id="rId12" Type="http://schemas.openxmlformats.org/officeDocument/2006/relationships/vmlDrawing" Target="../drawings/vmlDrawing1.vml"/><Relationship Id="rId2" Type="http://schemas.openxmlformats.org/officeDocument/2006/relationships/hyperlink" Target="https://qkb.gov.al/media/33965/ligj-per-regjistrin-e-pronareve-perfitues.pdf" TargetMode="External"/><Relationship Id="rId1" Type="http://schemas.openxmlformats.org/officeDocument/2006/relationships/hyperlink" Target="https://www.parlament.al/Files/ProjektLigje/20200804121847ligj%20nr.%20112,%20dt.%2029.7.2020.pdf" TargetMode="External"/><Relationship Id="rId6" Type="http://schemas.openxmlformats.org/officeDocument/2006/relationships/hyperlink" Target="https://qkb.gov.al/kerko/kerko-ne-regjistrin-e-pronareve-perfitues-rpp/k%C3%ABrko-p%C3%ABr-subjekt-raportues/" TargetMode="External"/><Relationship Id="rId11" Type="http://schemas.openxmlformats.org/officeDocument/2006/relationships/printerSettings" Target="../printerSettings/printerSettings7.bin"/><Relationship Id="rId5" Type="http://schemas.openxmlformats.org/officeDocument/2006/relationships/hyperlink" Target="https://qkb.gov.al/kerko/kerko-ne-regjistrin-e-pronareve-perfitues-rpp/k%C3%ABrko-p%C3%ABr-subjekt-raportues/" TargetMode="External"/><Relationship Id="rId10" Type="http://schemas.openxmlformats.org/officeDocument/2006/relationships/hyperlink" Target="https://qkb.gov.al/media/38113/vendim-2020-12-24-1090.pdf" TargetMode="External"/><Relationship Id="rId4" Type="http://schemas.openxmlformats.org/officeDocument/2006/relationships/hyperlink" Target="https://qkb.gov.al/informacion-mbi-proceduren/regjistri-i-pronar%C3%ABve-p%C3%ABrfitues/regjistrimi-fillestar-t%C3%AB-pronarit-p%C3%ABrfitues/" TargetMode="External"/><Relationship Id="rId9" Type="http://schemas.openxmlformats.org/officeDocument/2006/relationships/hyperlink" Target="https://qkb.gov.al/kerko/kerko-ne-regjistrin-e-pronareve-perfitues-rpp/k%C3%ABrko-p%C3%ABr-subjekt-raportue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qkb.gov.al/kerko/kerko-ne-regjistrin-tregtar/kerko-per-subjekt/" TargetMode="External"/><Relationship Id="rId3" Type="http://schemas.openxmlformats.org/officeDocument/2006/relationships/hyperlink" Target="https://www.tatime.gov.al/c/6/legislation" TargetMode="External"/><Relationship Id="rId7" Type="http://schemas.openxmlformats.org/officeDocument/2006/relationships/hyperlink" Target="https://albpetrol.al/" TargetMode="External"/><Relationship Id="rId2" Type="http://schemas.openxmlformats.org/officeDocument/2006/relationships/hyperlink" Target="https://albpetrol.al/marreveshjet-hidrokarbure-3/" TargetMode="External"/><Relationship Id="rId1" Type="http://schemas.openxmlformats.org/officeDocument/2006/relationships/hyperlink" Target="https://albpetrol.al/marreveshjet-hidrokarbure-2/kompanite/;" TargetMode="External"/><Relationship Id="rId6" Type="http://schemas.openxmlformats.org/officeDocument/2006/relationships/hyperlink" Target="https://qbz.gov.al/" TargetMode="External"/><Relationship Id="rId5" Type="http://schemas.openxmlformats.org/officeDocument/2006/relationships/hyperlink" Target="https://qbz.gov.al/" TargetMode="External"/><Relationship Id="rId10" Type="http://schemas.openxmlformats.org/officeDocument/2006/relationships/printerSettings" Target="../printerSettings/printerSettings8.bin"/><Relationship Id="rId4" Type="http://schemas.openxmlformats.org/officeDocument/2006/relationships/hyperlink" Target="http://qkb.gov.al/" TargetMode="External"/><Relationship Id="rId9" Type="http://schemas.openxmlformats.org/officeDocument/2006/relationships/hyperlink" Target="https://qkb.gov.al/kerko/kerko-ne-regjistrin-tregtar/kerko-per-subjekt/"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lbeiti.org/site/regjistri-i-kompanive-koncensionare/;https:/www.albeiti.org/site/regjistri-minerar/" TargetMode="External"/><Relationship Id="rId1" Type="http://schemas.openxmlformats.org/officeDocument/2006/relationships/hyperlink" Target="https://miningcadastre.albeit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8"/>
  <sheetViews>
    <sheetView showGridLines="0" topLeftCell="C20" zoomScale="80" zoomScaleNormal="80" workbookViewId="0">
      <selection activeCell="C12" sqref="C12"/>
    </sheetView>
  </sheetViews>
  <sheetFormatPr defaultColWidth="4" defaultRowHeight="24" customHeight="1"/>
  <cols>
    <col min="1" max="1" width="4" style="4"/>
    <col min="2" max="2" width="4" style="4" hidden="1" customWidth="1"/>
    <col min="3" max="3" width="76.5" style="4" customWidth="1"/>
    <col min="4" max="4" width="2.875" style="4" customWidth="1"/>
    <col min="5" max="5" width="56" style="4" customWidth="1"/>
    <col min="6" max="6" width="2.875" style="4" customWidth="1"/>
    <col min="7" max="7" width="50.5" style="4" customWidth="1"/>
    <col min="8" max="16384" width="4" style="4"/>
  </cols>
  <sheetData>
    <row r="1" spans="2:7" ht="15.75" customHeight="1">
      <c r="B1" s="454"/>
      <c r="C1" s="127"/>
      <c r="D1" s="454"/>
      <c r="E1" s="454"/>
      <c r="F1" s="454"/>
      <c r="G1" s="454"/>
    </row>
    <row r="2" spans="2:7" ht="15.75">
      <c r="B2" s="454"/>
      <c r="C2" s="454"/>
      <c r="D2" s="454"/>
      <c r="E2" s="454"/>
      <c r="F2" s="454"/>
      <c r="G2" s="454"/>
    </row>
    <row r="3" spans="2:7" ht="15.75">
      <c r="B3" s="454"/>
      <c r="C3" s="454"/>
      <c r="D3" s="454"/>
      <c r="E3" s="455"/>
      <c r="F3" s="454"/>
      <c r="G3" s="455"/>
    </row>
    <row r="4" spans="2:7" ht="15.75">
      <c r="B4" s="454"/>
      <c r="C4" s="454"/>
      <c r="D4" s="454"/>
      <c r="E4" s="455" t="s">
        <v>0</v>
      </c>
      <c r="F4" s="454"/>
      <c r="G4" s="456" t="s">
        <v>1</v>
      </c>
    </row>
    <row r="5" spans="2:7" ht="15.75">
      <c r="B5" s="454"/>
      <c r="C5" s="454"/>
      <c r="D5" s="454"/>
      <c r="E5" s="455" t="s">
        <v>2</v>
      </c>
      <c r="F5" s="454"/>
      <c r="G5" s="456" t="s">
        <v>1</v>
      </c>
    </row>
    <row r="6" spans="2:7" ht="15.75">
      <c r="B6" s="454"/>
      <c r="C6" s="454"/>
      <c r="D6" s="454"/>
      <c r="E6" s="454"/>
      <c r="F6" s="454"/>
      <c r="G6" s="454"/>
    </row>
    <row r="7" spans="2:7" ht="3.75" customHeight="1">
      <c r="B7" s="454"/>
      <c r="C7" s="454"/>
      <c r="D7" s="454"/>
      <c r="E7" s="454"/>
      <c r="F7" s="454"/>
      <c r="G7" s="454"/>
    </row>
    <row r="8" spans="2:7" ht="3.75" customHeight="1">
      <c r="B8" s="454"/>
      <c r="C8" s="454"/>
      <c r="D8" s="454"/>
      <c r="E8" s="454"/>
      <c r="F8" s="454"/>
      <c r="G8" s="454"/>
    </row>
    <row r="9" spans="2:7" ht="15.75">
      <c r="B9" s="454"/>
      <c r="C9" s="454"/>
      <c r="D9" s="454"/>
      <c r="E9" s="454"/>
      <c r="F9" s="454"/>
      <c r="G9" s="454"/>
    </row>
    <row r="10" spans="2:7" ht="15.75">
      <c r="B10" s="454"/>
      <c r="C10" s="124"/>
      <c r="D10" s="444"/>
      <c r="E10" s="444"/>
      <c r="F10" s="457"/>
      <c r="G10" s="457"/>
    </row>
    <row r="11" spans="2:7">
      <c r="B11" s="454"/>
      <c r="C11" s="222" t="s">
        <v>3</v>
      </c>
      <c r="D11" s="458"/>
      <c r="E11" s="458"/>
      <c r="F11" s="457"/>
      <c r="G11" s="457"/>
    </row>
    <row r="12" spans="2:7" ht="16.5">
      <c r="B12" s="454"/>
      <c r="C12" s="167" t="s">
        <v>4</v>
      </c>
      <c r="D12" s="168"/>
      <c r="E12" s="168"/>
      <c r="F12" s="169"/>
      <c r="G12" s="169"/>
    </row>
    <row r="13" spans="2:7" ht="16.5">
      <c r="B13" s="454"/>
      <c r="C13" s="170"/>
      <c r="D13" s="171"/>
      <c r="E13" s="171"/>
      <c r="F13" s="169"/>
      <c r="G13" s="169"/>
    </row>
    <row r="14" spans="2:7" ht="16.5">
      <c r="B14" s="454"/>
      <c r="C14" s="172" t="s">
        <v>5</v>
      </c>
      <c r="D14" s="171"/>
      <c r="E14" s="171"/>
      <c r="F14" s="169"/>
      <c r="G14" s="169"/>
    </row>
    <row r="15" spans="2:7" ht="16.5">
      <c r="B15" s="454"/>
      <c r="C15" s="521"/>
      <c r="D15" s="521"/>
      <c r="E15" s="521"/>
      <c r="F15" s="169"/>
      <c r="G15" s="169"/>
    </row>
    <row r="16" spans="2:7" ht="16.5">
      <c r="B16" s="454"/>
      <c r="C16" s="442"/>
      <c r="D16" s="442"/>
      <c r="E16" s="442"/>
      <c r="F16" s="169"/>
      <c r="G16" s="169"/>
    </row>
    <row r="17" spans="2:7" ht="16.5">
      <c r="B17" s="454"/>
      <c r="C17" s="173" t="s">
        <v>6</v>
      </c>
      <c r="D17" s="174"/>
      <c r="E17" s="174"/>
      <c r="F17" s="169"/>
      <c r="G17" s="169"/>
    </row>
    <row r="18" spans="2:7" ht="16.5">
      <c r="B18" s="454"/>
      <c r="C18" s="175" t="s">
        <v>7</v>
      </c>
      <c r="D18" s="174"/>
      <c r="E18" s="174"/>
      <c r="F18" s="169"/>
      <c r="G18" s="169"/>
    </row>
    <row r="19" spans="2:7" ht="16.5">
      <c r="B19" s="454"/>
      <c r="C19" s="175" t="s">
        <v>8</v>
      </c>
      <c r="D19" s="174"/>
      <c r="E19" s="174"/>
      <c r="F19" s="169"/>
      <c r="G19" s="169"/>
    </row>
    <row r="20" spans="2:7" ht="30.95" customHeight="1">
      <c r="B20" s="454"/>
      <c r="C20" s="522" t="s">
        <v>9</v>
      </c>
      <c r="D20" s="522"/>
      <c r="E20" s="522"/>
      <c r="F20" s="169"/>
      <c r="G20" s="169"/>
    </row>
    <row r="21" spans="2:7" ht="32.25" customHeight="1">
      <c r="B21" s="454"/>
      <c r="C21" s="522" t="s">
        <v>10</v>
      </c>
      <c r="D21" s="522"/>
      <c r="E21" s="522"/>
      <c r="F21" s="169"/>
      <c r="G21" s="169"/>
    </row>
    <row r="22" spans="2:7" ht="16.5">
      <c r="B22" s="454"/>
      <c r="C22" s="174"/>
      <c r="D22" s="174"/>
      <c r="E22" s="174"/>
      <c r="F22" s="169"/>
      <c r="G22" s="169"/>
    </row>
    <row r="23" spans="2:7" ht="16.5">
      <c r="B23" s="454"/>
      <c r="C23" s="173" t="s">
        <v>11</v>
      </c>
      <c r="D23" s="175"/>
      <c r="E23" s="175"/>
      <c r="F23" s="169"/>
      <c r="G23" s="169"/>
    </row>
    <row r="24" spans="2:7" ht="16.5">
      <c r="B24" s="454"/>
      <c r="C24" s="176"/>
      <c r="D24" s="176"/>
      <c r="E24" s="176"/>
      <c r="F24" s="169"/>
      <c r="G24" s="169"/>
    </row>
    <row r="25" spans="2:7" ht="16.5">
      <c r="B25" s="454"/>
      <c r="C25" s="615" t="s">
        <v>12</v>
      </c>
      <c r="D25" s="615"/>
      <c r="E25" s="615"/>
      <c r="F25" s="615"/>
      <c r="G25" s="615"/>
    </row>
    <row r="26" spans="2:7" s="82" customFormat="1" ht="15.75">
      <c r="B26" s="459"/>
      <c r="C26" s="128"/>
      <c r="D26" s="128"/>
      <c r="E26" s="129"/>
      <c r="F26" s="459"/>
      <c r="G26" s="459"/>
    </row>
    <row r="27" spans="2:7" ht="31.5">
      <c r="B27" s="454"/>
      <c r="C27" s="81" t="s">
        <v>13</v>
      </c>
      <c r="D27" s="454"/>
      <c r="E27" s="130" t="s">
        <v>14</v>
      </c>
      <c r="F27" s="454"/>
      <c r="G27" s="84" t="s">
        <v>15</v>
      </c>
    </row>
    <row r="28" spans="2:7" s="82" customFormat="1" ht="15.75">
      <c r="B28" s="459"/>
      <c r="C28" s="131"/>
      <c r="D28" s="459"/>
      <c r="E28" s="131"/>
      <c r="F28" s="459"/>
      <c r="G28" s="131"/>
    </row>
    <row r="29" spans="2:7" ht="15.75">
      <c r="B29" s="454"/>
      <c r="C29" s="125" t="s">
        <v>16</v>
      </c>
      <c r="D29" s="126"/>
      <c r="E29" s="132"/>
      <c r="F29" s="457"/>
      <c r="G29" s="457"/>
    </row>
    <row r="30" spans="2:7" ht="15.75">
      <c r="B30" s="454"/>
      <c r="C30" s="223"/>
      <c r="D30" s="223"/>
      <c r="E30" s="133"/>
      <c r="F30" s="454"/>
      <c r="G30" s="454"/>
    </row>
    <row r="31" spans="2:7" ht="15.75">
      <c r="B31" s="454"/>
      <c r="C31" s="454"/>
      <c r="D31" s="454"/>
      <c r="E31" s="454"/>
      <c r="F31" s="454"/>
      <c r="G31" s="454"/>
    </row>
    <row r="32" spans="2:7" ht="15.75" customHeight="1">
      <c r="B32" s="454"/>
      <c r="C32" s="134" t="s">
        <v>17</v>
      </c>
      <c r="D32" s="135"/>
      <c r="E32" s="136" t="s">
        <v>18</v>
      </c>
      <c r="F32" s="137"/>
      <c r="G32" s="134" t="s">
        <v>19</v>
      </c>
    </row>
    <row r="33" spans="1:7" ht="43.5" customHeight="1">
      <c r="A33" s="454"/>
      <c r="B33" s="454"/>
      <c r="C33" s="138" t="s">
        <v>20</v>
      </c>
      <c r="D33" s="135"/>
      <c r="E33" s="139" t="s">
        <v>21</v>
      </c>
      <c r="F33" s="140"/>
      <c r="G33" s="138" t="s">
        <v>22</v>
      </c>
    </row>
    <row r="34" spans="1:7" ht="31.5" customHeight="1">
      <c r="A34" s="454"/>
      <c r="B34" s="454"/>
      <c r="C34" s="138" t="s">
        <v>23</v>
      </c>
      <c r="D34" s="135"/>
      <c r="E34" s="141" t="s">
        <v>24</v>
      </c>
      <c r="F34" s="140"/>
      <c r="G34" s="523" t="s">
        <v>25</v>
      </c>
    </row>
    <row r="35" spans="1:7" ht="24" customHeight="1">
      <c r="A35" s="454"/>
      <c r="B35" s="454"/>
      <c r="C35" s="138" t="s">
        <v>26</v>
      </c>
      <c r="D35" s="135"/>
      <c r="E35" s="139" t="s">
        <v>27</v>
      </c>
      <c r="F35" s="140"/>
      <c r="G35" s="523"/>
    </row>
    <row r="36" spans="1:7" ht="48" customHeight="1">
      <c r="A36" s="454"/>
      <c r="B36" s="454"/>
      <c r="C36" s="142" t="s">
        <v>28</v>
      </c>
      <c r="D36" s="135"/>
      <c r="E36" s="143" t="s">
        <v>29</v>
      </c>
      <c r="F36" s="144"/>
      <c r="G36" s="178"/>
    </row>
    <row r="37" spans="1:7" ht="12" customHeight="1">
      <c r="A37" s="454"/>
      <c r="B37" s="454"/>
      <c r="C37" s="454"/>
      <c r="D37" s="454"/>
      <c r="E37" s="454"/>
      <c r="F37" s="454"/>
      <c r="G37" s="454"/>
    </row>
    <row r="38" spans="1:7" ht="15.75">
      <c r="A38" s="454"/>
      <c r="B38" s="454"/>
      <c r="C38" s="223"/>
      <c r="D38" s="223"/>
      <c r="E38" s="223"/>
      <c r="F38" s="223"/>
      <c r="G38" s="454"/>
    </row>
    <row r="39" spans="1:7" ht="15.75">
      <c r="A39" s="454"/>
      <c r="B39" s="454"/>
      <c r="C39" s="445" t="s">
        <v>30</v>
      </c>
      <c r="D39" s="145"/>
      <c r="E39" s="146"/>
      <c r="F39" s="145"/>
      <c r="G39" s="145"/>
    </row>
    <row r="40" spans="1:7" ht="15.75">
      <c r="A40" s="454"/>
      <c r="B40" s="454"/>
      <c r="C40" s="520" t="s">
        <v>31</v>
      </c>
      <c r="D40" s="520"/>
      <c r="E40" s="520"/>
      <c r="F40" s="520"/>
      <c r="G40" s="520"/>
    </row>
    <row r="41" spans="1:7" ht="15.75">
      <c r="A41" s="454"/>
      <c r="B41" s="62" t="s">
        <v>32</v>
      </c>
      <c r="C41" s="443" t="s">
        <v>33</v>
      </c>
      <c r="D41" s="62"/>
      <c r="E41" s="108"/>
      <c r="F41" s="62"/>
      <c r="G41" s="109"/>
    </row>
    <row r="42" spans="1:7" ht="15.75">
      <c r="A42" s="454"/>
      <c r="B42" s="454"/>
      <c r="C42" s="454"/>
      <c r="D42" s="454"/>
      <c r="E42" s="454"/>
      <c r="F42" s="454"/>
      <c r="G42" s="454"/>
    </row>
    <row r="43" spans="1:7" ht="15.75">
      <c r="A43" s="454"/>
      <c r="B43" s="454"/>
      <c r="C43" s="454"/>
      <c r="D43" s="454"/>
      <c r="E43" s="454"/>
      <c r="F43" s="454"/>
      <c r="G43" s="454"/>
    </row>
    <row r="44" spans="1:7" ht="15.75">
      <c r="A44" s="454"/>
      <c r="B44" s="454"/>
      <c r="C44" s="454"/>
      <c r="D44" s="454"/>
      <c r="E44" s="454"/>
      <c r="F44" s="454"/>
      <c r="G44" s="454"/>
    </row>
    <row r="45" spans="1:7" ht="15.75">
      <c r="A45" s="454"/>
      <c r="B45" s="454"/>
      <c r="C45" s="454"/>
      <c r="D45" s="454"/>
      <c r="E45" s="454"/>
      <c r="F45" s="454"/>
      <c r="G45" s="454"/>
    </row>
    <row r="46" spans="1:7" ht="15.75">
      <c r="A46" s="454"/>
      <c r="B46" s="454"/>
      <c r="C46" s="454"/>
      <c r="D46" s="454"/>
      <c r="E46" s="454"/>
      <c r="F46" s="454"/>
      <c r="G46" s="454"/>
    </row>
    <row r="47" spans="1:7" ht="15.75">
      <c r="A47" s="454"/>
      <c r="B47" s="454"/>
      <c r="C47" s="454"/>
      <c r="D47" s="454"/>
      <c r="E47" s="454"/>
      <c r="F47" s="454"/>
      <c r="G47" s="454"/>
    </row>
    <row r="48" spans="1:7" ht="24" customHeight="1">
      <c r="A48" s="454"/>
      <c r="B48" s="454"/>
      <c r="C48" s="454"/>
      <c r="D48" s="454"/>
      <c r="E48" s="454"/>
      <c r="F48" s="454"/>
      <c r="G48" s="454"/>
    </row>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sheetPr>
  <dimension ref="A1:KJ27"/>
  <sheetViews>
    <sheetView zoomScale="85" zoomScaleNormal="85" workbookViewId="0">
      <selection activeCell="L13" sqref="L13"/>
    </sheetView>
  </sheetViews>
  <sheetFormatPr defaultColWidth="10.5" defaultRowHeight="16.5"/>
  <cols>
    <col min="1" max="1" width="15.875" style="150" customWidth="1"/>
    <col min="2" max="2" width="29.875" style="150" customWidth="1"/>
    <col min="3" max="3" width="3" style="150" customWidth="1"/>
    <col min="4" max="4" width="38.5" style="150" customWidth="1"/>
    <col min="5" max="5" width="3" style="150" customWidth="1"/>
    <col min="6" max="6" width="29.5" style="150" customWidth="1"/>
    <col min="7" max="7" width="3" style="150" customWidth="1"/>
    <col min="8" max="8" width="29.5"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45.875" style="150" customWidth="1"/>
    <col min="17" max="17" width="3" style="150" customWidth="1"/>
    <col min="18" max="18" width="39.5" style="150" customWidth="1"/>
    <col min="19" max="19" width="3" style="150" customWidth="1"/>
    <col min="20" max="16384" width="10.5" style="150"/>
  </cols>
  <sheetData>
    <row r="1" spans="1:296" ht="27">
      <c r="A1" s="149" t="s">
        <v>477</v>
      </c>
    </row>
    <row r="3" spans="1:296" s="20" customFormat="1" ht="165">
      <c r="A3" s="21" t="s">
        <v>478</v>
      </c>
      <c r="B3" s="22" t="s">
        <v>479</v>
      </c>
      <c r="C3" s="23"/>
      <c r="D3" s="185" t="s">
        <v>480</v>
      </c>
      <c r="E3" s="23"/>
      <c r="F3" s="24"/>
      <c r="G3" s="23"/>
      <c r="H3" s="24"/>
      <c r="I3" s="23"/>
      <c r="J3" s="491"/>
      <c r="L3" s="399" t="s">
        <v>481</v>
      </c>
      <c r="N3" s="493"/>
      <c r="P3" s="403"/>
      <c r="R3" s="493"/>
    </row>
    <row r="4" spans="1:296" s="1" customFormat="1" ht="19.5">
      <c r="B4" s="2"/>
      <c r="D4" s="2"/>
      <c r="F4" s="2"/>
      <c r="H4" s="2"/>
      <c r="J4" s="3"/>
      <c r="L4" s="3"/>
    </row>
    <row r="5" spans="1:296" s="1" customFormat="1" ht="97.5">
      <c r="B5" s="2" t="s">
        <v>120</v>
      </c>
      <c r="D5" s="57" t="s">
        <v>121</v>
      </c>
      <c r="E5" s="29"/>
      <c r="F5" s="57" t="s">
        <v>122</v>
      </c>
      <c r="G5" s="29"/>
      <c r="H5" s="57" t="s">
        <v>123</v>
      </c>
      <c r="I5" s="36"/>
      <c r="J5" s="30" t="s">
        <v>124</v>
      </c>
      <c r="K5" s="18"/>
      <c r="L5" s="19" t="s">
        <v>125</v>
      </c>
      <c r="M5" s="18"/>
      <c r="N5" s="19" t="s">
        <v>126</v>
      </c>
      <c r="O5" s="18"/>
      <c r="P5" s="19" t="s">
        <v>127</v>
      </c>
      <c r="Q5" s="18"/>
      <c r="R5" s="19" t="s">
        <v>128</v>
      </c>
      <c r="S5" s="18"/>
    </row>
    <row r="6" spans="1:296" s="1" customFormat="1" ht="19.5">
      <c r="B6" s="2"/>
      <c r="D6" s="2"/>
      <c r="F6" s="2"/>
      <c r="H6" s="2"/>
      <c r="J6" s="3"/>
      <c r="L6" s="3"/>
      <c r="N6" s="3"/>
      <c r="P6" s="3"/>
      <c r="R6" s="3"/>
    </row>
    <row r="7" spans="1:296" s="20" customFormat="1" ht="47.25">
      <c r="A7" s="27" t="s">
        <v>175</v>
      </c>
      <c r="B7" s="441" t="s">
        <v>482</v>
      </c>
      <c r="D7" s="5" t="s">
        <v>177</v>
      </c>
      <c r="F7" s="28"/>
      <c r="H7" s="28"/>
      <c r="J7" s="465"/>
    </row>
    <row r="8" spans="1:296" s="1" customFormat="1" ht="19.5">
      <c r="B8" s="2"/>
      <c r="D8" s="2"/>
      <c r="F8" s="2"/>
      <c r="H8" s="2"/>
      <c r="J8" s="3"/>
      <c r="L8" s="3"/>
      <c r="N8" s="3"/>
      <c r="P8" s="3"/>
      <c r="R8" s="3"/>
    </row>
    <row r="9" spans="1:296" s="4" customFormat="1" ht="53.25" customHeight="1">
      <c r="A9" s="494"/>
      <c r="B9" s="16" t="s">
        <v>483</v>
      </c>
      <c r="C9" s="495"/>
      <c r="D9" s="499"/>
      <c r="E9" s="495"/>
      <c r="F9" s="499"/>
      <c r="G9" s="496"/>
      <c r="H9" s="499"/>
      <c r="I9" s="496"/>
      <c r="J9" s="500"/>
      <c r="K9" s="497"/>
      <c r="L9" s="500"/>
      <c r="M9" s="497"/>
      <c r="N9" s="500"/>
      <c r="O9" s="497"/>
      <c r="P9" s="500"/>
      <c r="Q9" s="497"/>
      <c r="R9" s="500"/>
      <c r="S9" s="497"/>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4"/>
      <c r="CD9" s="454"/>
      <c r="CE9" s="454"/>
      <c r="CF9" s="454"/>
      <c r="CG9" s="454"/>
      <c r="CH9" s="454"/>
      <c r="CI9" s="454"/>
      <c r="CJ9" s="454"/>
      <c r="CK9" s="454"/>
      <c r="CL9" s="454"/>
      <c r="CM9" s="454"/>
      <c r="CN9" s="454"/>
      <c r="CO9" s="454"/>
      <c r="CP9" s="454"/>
      <c r="CQ9" s="454"/>
      <c r="CR9" s="454"/>
      <c r="CS9" s="454"/>
      <c r="CT9" s="454"/>
      <c r="CU9" s="454"/>
      <c r="CV9" s="454"/>
      <c r="CW9" s="454"/>
      <c r="CX9" s="454"/>
      <c r="CY9" s="454"/>
      <c r="CZ9" s="454"/>
      <c r="DA9" s="454"/>
      <c r="DB9" s="454"/>
      <c r="DC9" s="454"/>
      <c r="DD9" s="454"/>
      <c r="DE9" s="454"/>
      <c r="DF9" s="454"/>
      <c r="DG9" s="454"/>
      <c r="DH9" s="454"/>
      <c r="DI9" s="454"/>
      <c r="DJ9" s="454"/>
      <c r="DK9" s="454"/>
      <c r="DL9" s="454"/>
      <c r="DM9" s="454"/>
      <c r="DN9" s="454"/>
      <c r="DO9" s="454"/>
      <c r="DP9" s="454"/>
      <c r="DQ9" s="454"/>
      <c r="DR9" s="454"/>
      <c r="DS9" s="454"/>
      <c r="DT9" s="454"/>
      <c r="DU9" s="454"/>
      <c r="DV9" s="454"/>
      <c r="DW9" s="454"/>
      <c r="DX9" s="454"/>
      <c r="DY9" s="454"/>
      <c r="DZ9" s="454"/>
      <c r="EA9" s="454"/>
      <c r="EB9" s="454"/>
      <c r="EC9" s="454"/>
      <c r="ED9" s="454"/>
      <c r="EE9" s="454"/>
      <c r="EF9" s="454"/>
      <c r="EG9" s="454"/>
      <c r="EH9" s="454"/>
      <c r="EI9" s="454"/>
      <c r="EJ9" s="454"/>
      <c r="EK9" s="454"/>
      <c r="EL9" s="454"/>
      <c r="EM9" s="454"/>
      <c r="EN9" s="454"/>
      <c r="EO9" s="454"/>
      <c r="EP9" s="454"/>
      <c r="EQ9" s="454"/>
      <c r="ER9" s="454"/>
      <c r="ES9" s="454"/>
      <c r="ET9" s="454"/>
      <c r="EU9" s="454"/>
      <c r="EV9" s="454"/>
      <c r="EW9" s="454"/>
      <c r="EX9" s="454"/>
      <c r="EY9" s="454"/>
      <c r="EZ9" s="454"/>
      <c r="FA9" s="454"/>
      <c r="FB9" s="454"/>
      <c r="FC9" s="454"/>
      <c r="FD9" s="454"/>
      <c r="FE9" s="454"/>
      <c r="FF9" s="454"/>
      <c r="FG9" s="454"/>
      <c r="FH9" s="454"/>
      <c r="FI9" s="454"/>
      <c r="FJ9" s="454"/>
      <c r="FK9" s="454"/>
      <c r="FL9" s="454"/>
      <c r="FM9" s="454"/>
      <c r="FN9" s="454"/>
      <c r="FO9" s="454"/>
      <c r="FP9" s="454"/>
      <c r="FQ9" s="454"/>
      <c r="FR9" s="454"/>
      <c r="FS9" s="454"/>
      <c r="FT9" s="454"/>
      <c r="FU9" s="454"/>
      <c r="FV9" s="454"/>
      <c r="FW9" s="454"/>
      <c r="FX9" s="454"/>
      <c r="FY9" s="454"/>
      <c r="FZ9" s="454"/>
      <c r="GA9" s="454"/>
      <c r="GB9" s="454"/>
      <c r="GC9" s="454"/>
      <c r="GD9" s="454"/>
      <c r="GE9" s="454"/>
      <c r="GF9" s="454"/>
      <c r="GG9" s="454"/>
      <c r="GH9" s="454"/>
      <c r="GI9" s="454"/>
      <c r="GJ9" s="454"/>
      <c r="GK9" s="454"/>
      <c r="GL9" s="454"/>
      <c r="GM9" s="454"/>
      <c r="GN9" s="454"/>
      <c r="GO9" s="454"/>
      <c r="GP9" s="454"/>
      <c r="GQ9" s="454"/>
      <c r="GR9" s="454"/>
      <c r="GS9" s="454"/>
      <c r="GT9" s="454"/>
      <c r="GU9" s="454"/>
      <c r="GV9" s="454"/>
      <c r="GW9" s="454"/>
      <c r="GX9" s="454"/>
      <c r="GY9" s="454"/>
      <c r="GZ9" s="454"/>
      <c r="HA9" s="454"/>
      <c r="HB9" s="454"/>
      <c r="HC9" s="454"/>
      <c r="HD9" s="454"/>
      <c r="HE9" s="454"/>
      <c r="HF9" s="454"/>
      <c r="HG9" s="454"/>
      <c r="HH9" s="454"/>
      <c r="HI9" s="454"/>
      <c r="HJ9" s="454"/>
      <c r="HK9" s="454"/>
      <c r="HL9" s="454"/>
      <c r="HM9" s="454"/>
      <c r="HN9" s="454"/>
      <c r="HO9" s="454"/>
      <c r="HP9" s="454"/>
      <c r="HQ9" s="454"/>
      <c r="HR9" s="454"/>
      <c r="HS9" s="454"/>
      <c r="HT9" s="454"/>
      <c r="HU9" s="454"/>
      <c r="HV9" s="454"/>
      <c r="HW9" s="454"/>
      <c r="HX9" s="454"/>
      <c r="HY9" s="454"/>
      <c r="HZ9" s="454"/>
      <c r="IA9" s="454"/>
      <c r="IB9" s="454"/>
      <c r="IC9" s="454"/>
      <c r="ID9" s="454"/>
      <c r="IE9" s="454"/>
      <c r="IF9" s="454"/>
      <c r="IG9" s="454"/>
      <c r="IH9" s="454"/>
      <c r="II9" s="454"/>
      <c r="IJ9" s="454"/>
      <c r="IK9" s="454"/>
      <c r="IL9" s="454"/>
      <c r="IM9" s="454"/>
      <c r="IN9" s="454"/>
      <c r="IO9" s="454"/>
      <c r="IP9" s="454"/>
      <c r="IQ9" s="454"/>
      <c r="IR9" s="454"/>
      <c r="IS9" s="454"/>
      <c r="IT9" s="454"/>
      <c r="IU9" s="454"/>
      <c r="IV9" s="454"/>
      <c r="IW9" s="454"/>
      <c r="IX9" s="454"/>
      <c r="IY9" s="454"/>
      <c r="IZ9" s="454"/>
      <c r="JA9" s="454"/>
      <c r="JB9" s="454"/>
      <c r="JC9" s="454"/>
      <c r="JD9" s="454"/>
      <c r="JE9" s="454"/>
      <c r="JF9" s="454"/>
      <c r="JG9" s="454"/>
      <c r="JH9" s="454"/>
      <c r="JI9" s="454"/>
      <c r="JJ9" s="454"/>
      <c r="JK9" s="454"/>
      <c r="JL9" s="454"/>
      <c r="JM9" s="454"/>
      <c r="JN9" s="454"/>
      <c r="JO9" s="454"/>
      <c r="JP9" s="454"/>
      <c r="JQ9" s="454"/>
      <c r="JR9" s="454"/>
      <c r="JS9" s="454"/>
      <c r="JT9" s="454"/>
      <c r="JU9" s="454"/>
      <c r="JV9" s="454"/>
      <c r="JW9" s="454"/>
      <c r="JX9" s="454"/>
      <c r="JY9" s="454"/>
      <c r="JZ9" s="454"/>
      <c r="KA9" s="454"/>
      <c r="KB9" s="454"/>
      <c r="KC9" s="454"/>
      <c r="KD9" s="454"/>
      <c r="KE9" s="454"/>
      <c r="KF9" s="454"/>
      <c r="KG9" s="454"/>
      <c r="KH9" s="454"/>
      <c r="KI9" s="454"/>
      <c r="KJ9" s="454"/>
    </row>
    <row r="10" spans="1:296" s="4" customFormat="1" ht="409.5" customHeight="1">
      <c r="A10" s="478"/>
      <c r="B10" s="13" t="s">
        <v>484</v>
      </c>
      <c r="C10" s="470"/>
      <c r="D10" s="8" t="s">
        <v>419</v>
      </c>
      <c r="E10" s="470"/>
      <c r="F10" s="60" t="s">
        <v>71</v>
      </c>
      <c r="G10" s="498"/>
      <c r="H10" s="60" t="s">
        <v>485</v>
      </c>
      <c r="I10" s="498"/>
      <c r="J10" s="566"/>
      <c r="K10" s="1"/>
      <c r="L10" s="399" t="s">
        <v>486</v>
      </c>
      <c r="M10" s="87"/>
      <c r="N10" s="399" t="s">
        <v>487</v>
      </c>
      <c r="O10" s="1"/>
      <c r="P10" s="492" t="s">
        <v>488</v>
      </c>
      <c r="Q10" s="1"/>
      <c r="R10" s="493"/>
      <c r="S10" s="1"/>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4"/>
      <c r="DE10" s="454"/>
      <c r="DF10" s="454"/>
      <c r="DG10" s="454"/>
      <c r="DH10" s="454"/>
      <c r="DI10" s="454"/>
      <c r="DJ10" s="454"/>
      <c r="DK10" s="454"/>
      <c r="DL10" s="454"/>
      <c r="DM10" s="454"/>
      <c r="DN10" s="454"/>
      <c r="DO10" s="454"/>
      <c r="DP10" s="454"/>
      <c r="DQ10" s="454"/>
      <c r="DR10" s="454"/>
      <c r="DS10" s="454"/>
      <c r="DT10" s="454"/>
      <c r="DU10" s="454"/>
      <c r="DV10" s="454"/>
      <c r="DW10" s="454"/>
      <c r="DX10" s="454"/>
      <c r="DY10" s="454"/>
      <c r="DZ10" s="454"/>
      <c r="EA10" s="454"/>
      <c r="EB10" s="454"/>
      <c r="EC10" s="454"/>
      <c r="ED10" s="454"/>
      <c r="EE10" s="454"/>
      <c r="EF10" s="454"/>
      <c r="EG10" s="454"/>
      <c r="EH10" s="454"/>
      <c r="EI10" s="454"/>
      <c r="EJ10" s="454"/>
      <c r="EK10" s="454"/>
      <c r="EL10" s="454"/>
      <c r="EM10" s="454"/>
      <c r="EN10" s="454"/>
      <c r="EO10" s="454"/>
      <c r="EP10" s="454"/>
      <c r="EQ10" s="454"/>
      <c r="ER10" s="454"/>
      <c r="ES10" s="454"/>
      <c r="ET10" s="454"/>
      <c r="EU10" s="454"/>
      <c r="EV10" s="454"/>
      <c r="EW10" s="454"/>
      <c r="EX10" s="454"/>
      <c r="EY10" s="454"/>
      <c r="EZ10" s="454"/>
      <c r="FA10" s="454"/>
      <c r="FB10" s="454"/>
      <c r="FC10" s="454"/>
      <c r="FD10" s="454"/>
      <c r="FE10" s="454"/>
      <c r="FF10" s="454"/>
      <c r="FG10" s="454"/>
      <c r="FH10" s="454"/>
      <c r="FI10" s="454"/>
      <c r="FJ10" s="454"/>
      <c r="FK10" s="454"/>
      <c r="FL10" s="454"/>
      <c r="FM10" s="454"/>
      <c r="FN10" s="454"/>
      <c r="FO10" s="454"/>
      <c r="FP10" s="454"/>
      <c r="FQ10" s="454"/>
      <c r="FR10" s="454"/>
      <c r="FS10" s="454"/>
      <c r="FT10" s="454"/>
      <c r="FU10" s="454"/>
      <c r="FV10" s="454"/>
      <c r="FW10" s="454"/>
      <c r="FX10" s="454"/>
      <c r="FY10" s="454"/>
      <c r="FZ10" s="454"/>
      <c r="GA10" s="454"/>
      <c r="GB10" s="454"/>
      <c r="GC10" s="454"/>
      <c r="GD10" s="454"/>
      <c r="GE10" s="454"/>
      <c r="GF10" s="454"/>
      <c r="GG10" s="454"/>
      <c r="GH10" s="454"/>
      <c r="GI10" s="454"/>
      <c r="GJ10" s="454"/>
      <c r="GK10" s="454"/>
      <c r="GL10" s="454"/>
      <c r="GM10" s="454"/>
      <c r="GN10" s="454"/>
      <c r="GO10" s="454"/>
      <c r="GP10" s="454"/>
      <c r="GQ10" s="454"/>
      <c r="GR10" s="454"/>
      <c r="GS10" s="454"/>
      <c r="GT10" s="454"/>
      <c r="GU10" s="454"/>
      <c r="GV10" s="454"/>
      <c r="GW10" s="454"/>
      <c r="GX10" s="454"/>
      <c r="GY10" s="454"/>
      <c r="GZ10" s="454"/>
      <c r="HA10" s="454"/>
      <c r="HB10" s="454"/>
      <c r="HC10" s="454"/>
      <c r="HD10" s="454"/>
      <c r="HE10" s="454"/>
      <c r="HF10" s="454"/>
      <c r="HG10" s="454"/>
      <c r="HH10" s="454"/>
      <c r="HI10" s="454"/>
      <c r="HJ10" s="454"/>
      <c r="HK10" s="454"/>
      <c r="HL10" s="454"/>
      <c r="HM10" s="454"/>
      <c r="HN10" s="454"/>
      <c r="HO10" s="454"/>
      <c r="HP10" s="454"/>
      <c r="HQ10" s="454"/>
      <c r="HR10" s="454"/>
      <c r="HS10" s="454"/>
      <c r="HT10" s="454"/>
      <c r="HU10" s="454"/>
      <c r="HV10" s="454"/>
      <c r="HW10" s="454"/>
      <c r="HX10" s="454"/>
      <c r="HY10" s="454"/>
      <c r="HZ10" s="454"/>
      <c r="IA10" s="454"/>
      <c r="IB10" s="454"/>
      <c r="IC10" s="454"/>
      <c r="ID10" s="454"/>
      <c r="IE10" s="454"/>
      <c r="IF10" s="454"/>
      <c r="IG10" s="454"/>
      <c r="IH10" s="454"/>
      <c r="II10" s="454"/>
      <c r="IJ10" s="454"/>
      <c r="IK10" s="454"/>
      <c r="IL10" s="454"/>
      <c r="IM10" s="454"/>
      <c r="IN10" s="454"/>
      <c r="IO10" s="454"/>
      <c r="IP10" s="454"/>
      <c r="IQ10" s="454"/>
      <c r="IR10" s="454"/>
      <c r="IS10" s="454"/>
      <c r="IT10" s="454"/>
      <c r="IU10" s="454"/>
      <c r="IV10" s="454"/>
      <c r="IW10" s="454"/>
      <c r="IX10" s="454"/>
      <c r="IY10" s="454"/>
      <c r="IZ10" s="454"/>
      <c r="JA10" s="454"/>
      <c r="JB10" s="454"/>
      <c r="JC10" s="454"/>
      <c r="JD10" s="454"/>
      <c r="JE10" s="454"/>
      <c r="JF10" s="454"/>
      <c r="JG10" s="454"/>
      <c r="JH10" s="454"/>
      <c r="JI10" s="454"/>
      <c r="JJ10" s="454"/>
      <c r="JK10" s="454"/>
      <c r="JL10" s="454"/>
      <c r="JM10" s="454"/>
      <c r="JN10" s="454"/>
      <c r="JO10" s="454"/>
      <c r="JP10" s="454"/>
      <c r="JQ10" s="454"/>
      <c r="JR10" s="454"/>
      <c r="JS10" s="454"/>
      <c r="JT10" s="454"/>
      <c r="JU10" s="454"/>
      <c r="JV10" s="454"/>
      <c r="JW10" s="454"/>
      <c r="JX10" s="454"/>
      <c r="JY10" s="454"/>
      <c r="JZ10" s="454"/>
      <c r="KA10" s="454"/>
      <c r="KB10" s="454"/>
      <c r="KC10" s="454"/>
      <c r="KD10" s="454"/>
      <c r="KE10" s="454"/>
      <c r="KF10" s="454"/>
      <c r="KG10" s="454"/>
      <c r="KH10" s="454"/>
      <c r="KI10" s="454"/>
      <c r="KJ10" s="454"/>
    </row>
    <row r="11" spans="1:296" s="4" customFormat="1" ht="233.25" customHeight="1">
      <c r="A11" s="478"/>
      <c r="B11" s="13" t="s">
        <v>489</v>
      </c>
      <c r="C11" s="470"/>
      <c r="D11" s="8" t="s">
        <v>419</v>
      </c>
      <c r="E11" s="470"/>
      <c r="F11" s="60" t="s">
        <v>71</v>
      </c>
      <c r="G11" s="498"/>
      <c r="H11" s="60" t="s">
        <v>485</v>
      </c>
      <c r="I11" s="498"/>
      <c r="J11" s="564"/>
      <c r="K11" s="20"/>
      <c r="L11" s="399" t="s">
        <v>490</v>
      </c>
      <c r="M11" s="400"/>
      <c r="N11" s="399" t="s">
        <v>491</v>
      </c>
      <c r="O11" s="20"/>
      <c r="P11" s="403" t="s">
        <v>492</v>
      </c>
      <c r="Q11" s="20"/>
      <c r="R11" s="493"/>
      <c r="S11" s="20"/>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c r="CM11" s="454"/>
      <c r="CN11" s="454"/>
      <c r="CO11" s="454"/>
      <c r="CP11" s="454"/>
      <c r="CQ11" s="454"/>
      <c r="CR11" s="454"/>
      <c r="CS11" s="454"/>
      <c r="CT11" s="454"/>
      <c r="CU11" s="454"/>
      <c r="CV11" s="454"/>
      <c r="CW11" s="454"/>
      <c r="CX11" s="454"/>
      <c r="CY11" s="454"/>
      <c r="CZ11" s="454"/>
      <c r="DA11" s="454"/>
      <c r="DB11" s="454"/>
      <c r="DC11" s="454"/>
      <c r="DD11" s="454"/>
      <c r="DE11" s="454"/>
      <c r="DF11" s="454"/>
      <c r="DG11" s="454"/>
      <c r="DH11" s="454"/>
      <c r="DI11" s="454"/>
      <c r="DJ11" s="454"/>
      <c r="DK11" s="454"/>
      <c r="DL11" s="454"/>
      <c r="DM11" s="454"/>
      <c r="DN11" s="454"/>
      <c r="DO11" s="454"/>
      <c r="DP11" s="454"/>
      <c r="DQ11" s="454"/>
      <c r="DR11" s="454"/>
      <c r="DS11" s="454"/>
      <c r="DT11" s="454"/>
      <c r="DU11" s="454"/>
      <c r="DV11" s="454"/>
      <c r="DW11" s="454"/>
      <c r="DX11" s="454"/>
      <c r="DY11" s="454"/>
      <c r="DZ11" s="454"/>
      <c r="EA11" s="454"/>
      <c r="EB11" s="454"/>
      <c r="EC11" s="454"/>
      <c r="ED11" s="454"/>
      <c r="EE11" s="454"/>
      <c r="EF11" s="454"/>
      <c r="EG11" s="454"/>
      <c r="EH11" s="454"/>
      <c r="EI11" s="454"/>
      <c r="EJ11" s="454"/>
      <c r="EK11" s="454"/>
      <c r="EL11" s="454"/>
      <c r="EM11" s="454"/>
      <c r="EN11" s="454"/>
      <c r="EO11" s="454"/>
      <c r="EP11" s="454"/>
      <c r="EQ11" s="454"/>
      <c r="ER11" s="454"/>
      <c r="ES11" s="454"/>
      <c r="ET11" s="454"/>
      <c r="EU11" s="454"/>
      <c r="EV11" s="454"/>
      <c r="EW11" s="454"/>
      <c r="EX11" s="454"/>
      <c r="EY11" s="454"/>
      <c r="EZ11" s="454"/>
      <c r="FA11" s="454"/>
      <c r="FB11" s="454"/>
      <c r="FC11" s="454"/>
      <c r="FD11" s="454"/>
      <c r="FE11" s="454"/>
      <c r="FF11" s="454"/>
      <c r="FG11" s="454"/>
      <c r="FH11" s="454"/>
      <c r="FI11" s="454"/>
      <c r="FJ11" s="454"/>
      <c r="FK11" s="454"/>
      <c r="FL11" s="454"/>
      <c r="FM11" s="454"/>
      <c r="FN11" s="454"/>
      <c r="FO11" s="454"/>
      <c r="FP11" s="454"/>
      <c r="FQ11" s="454"/>
      <c r="FR11" s="454"/>
      <c r="FS11" s="454"/>
      <c r="FT11" s="454"/>
      <c r="FU11" s="454"/>
      <c r="FV11" s="454"/>
      <c r="FW11" s="454"/>
      <c r="FX11" s="454"/>
      <c r="FY11" s="454"/>
      <c r="FZ11" s="454"/>
      <c r="GA11" s="454"/>
      <c r="GB11" s="454"/>
      <c r="GC11" s="454"/>
      <c r="GD11" s="454"/>
      <c r="GE11" s="454"/>
      <c r="GF11" s="454"/>
      <c r="GG11" s="454"/>
      <c r="GH11" s="454"/>
      <c r="GI11" s="454"/>
      <c r="GJ11" s="454"/>
      <c r="GK11" s="454"/>
      <c r="GL11" s="454"/>
      <c r="GM11" s="454"/>
      <c r="GN11" s="454"/>
      <c r="GO11" s="454"/>
      <c r="GP11" s="454"/>
      <c r="GQ11" s="454"/>
      <c r="GR11" s="454"/>
      <c r="GS11" s="454"/>
      <c r="GT11" s="454"/>
      <c r="GU11" s="454"/>
      <c r="GV11" s="454"/>
      <c r="GW11" s="454"/>
      <c r="GX11" s="454"/>
      <c r="GY11" s="454"/>
      <c r="GZ11" s="454"/>
      <c r="HA11" s="454"/>
      <c r="HB11" s="454"/>
      <c r="HC11" s="454"/>
      <c r="HD11" s="454"/>
      <c r="HE11" s="454"/>
      <c r="HF11" s="454"/>
      <c r="HG11" s="454"/>
      <c r="HH11" s="454"/>
      <c r="HI11" s="454"/>
      <c r="HJ11" s="454"/>
      <c r="HK11" s="454"/>
      <c r="HL11" s="454"/>
      <c r="HM11" s="454"/>
      <c r="HN11" s="454"/>
      <c r="HO11" s="454"/>
      <c r="HP11" s="454"/>
      <c r="HQ11" s="454"/>
      <c r="HR11" s="454"/>
      <c r="HS11" s="454"/>
      <c r="HT11" s="454"/>
      <c r="HU11" s="454"/>
      <c r="HV11" s="454"/>
      <c r="HW11" s="454"/>
      <c r="HX11" s="454"/>
      <c r="HY11" s="454"/>
      <c r="HZ11" s="454"/>
      <c r="IA11" s="454"/>
      <c r="IB11" s="454"/>
      <c r="IC11" s="454"/>
      <c r="ID11" s="454"/>
      <c r="IE11" s="454"/>
      <c r="IF11" s="454"/>
      <c r="IG11" s="454"/>
      <c r="IH11" s="454"/>
      <c r="II11" s="454"/>
      <c r="IJ11" s="454"/>
      <c r="IK11" s="454"/>
      <c r="IL11" s="454"/>
      <c r="IM11" s="454"/>
      <c r="IN11" s="454"/>
      <c r="IO11" s="454"/>
      <c r="IP11" s="454"/>
      <c r="IQ11" s="454"/>
      <c r="IR11" s="454"/>
      <c r="IS11" s="454"/>
      <c r="IT11" s="454"/>
      <c r="IU11" s="454"/>
      <c r="IV11" s="454"/>
      <c r="IW11" s="454"/>
      <c r="IX11" s="454"/>
      <c r="IY11" s="454"/>
      <c r="IZ11" s="454"/>
      <c r="JA11" s="454"/>
      <c r="JB11" s="454"/>
      <c r="JC11" s="454"/>
      <c r="JD11" s="454"/>
      <c r="JE11" s="454"/>
      <c r="JF11" s="454"/>
      <c r="JG11" s="454"/>
      <c r="JH11" s="454"/>
      <c r="JI11" s="454"/>
      <c r="JJ11" s="454"/>
      <c r="JK11" s="454"/>
      <c r="JL11" s="454"/>
      <c r="JM11" s="454"/>
      <c r="JN11" s="454"/>
      <c r="JO11" s="454"/>
      <c r="JP11" s="454"/>
      <c r="JQ11" s="454"/>
      <c r="JR11" s="454"/>
      <c r="JS11" s="454"/>
      <c r="JT11" s="454"/>
      <c r="JU11" s="454"/>
      <c r="JV11" s="454"/>
      <c r="JW11" s="454"/>
      <c r="JX11" s="454"/>
      <c r="JY11" s="454"/>
      <c r="JZ11" s="454"/>
      <c r="KA11" s="454"/>
      <c r="KB11" s="454"/>
      <c r="KC11" s="454"/>
      <c r="KD11" s="454"/>
      <c r="KE11" s="454"/>
      <c r="KF11" s="454"/>
      <c r="KG11" s="454"/>
      <c r="KH11" s="454"/>
      <c r="KI11" s="454"/>
      <c r="KJ11" s="454"/>
    </row>
    <row r="12" spans="1:296" s="4" customFormat="1" ht="73.5" customHeight="1">
      <c r="A12" s="478"/>
      <c r="B12" s="14" t="s">
        <v>493</v>
      </c>
      <c r="C12" s="470"/>
      <c r="D12" s="186">
        <v>915000</v>
      </c>
      <c r="E12" s="470"/>
      <c r="F12" s="8" t="s">
        <v>494</v>
      </c>
      <c r="G12" s="150"/>
      <c r="H12" s="60" t="s">
        <v>495</v>
      </c>
      <c r="I12" s="150"/>
      <c r="J12" s="564"/>
      <c r="K12" s="1"/>
      <c r="L12" s="399" t="s">
        <v>496</v>
      </c>
      <c r="M12" s="87"/>
      <c r="N12" s="401" t="s">
        <v>497</v>
      </c>
      <c r="O12" s="1"/>
      <c r="P12" s="403" t="s">
        <v>498</v>
      </c>
      <c r="Q12" s="1"/>
      <c r="R12" s="493"/>
      <c r="S12" s="1"/>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c r="CM12" s="454"/>
      <c r="CN12" s="454"/>
      <c r="CO12" s="454"/>
      <c r="CP12" s="454"/>
      <c r="CQ12" s="454"/>
      <c r="CR12" s="454"/>
      <c r="CS12" s="454"/>
      <c r="CT12" s="454"/>
      <c r="CU12" s="454"/>
      <c r="CV12" s="454"/>
      <c r="CW12" s="454"/>
      <c r="CX12" s="454"/>
      <c r="CY12" s="454"/>
      <c r="CZ12" s="454"/>
      <c r="DA12" s="454"/>
      <c r="DB12" s="454"/>
      <c r="DC12" s="454"/>
      <c r="DD12" s="454"/>
      <c r="DE12" s="454"/>
      <c r="DF12" s="454"/>
      <c r="DG12" s="454"/>
      <c r="DH12" s="454"/>
      <c r="DI12" s="454"/>
      <c r="DJ12" s="454"/>
      <c r="DK12" s="454"/>
      <c r="DL12" s="454"/>
      <c r="DM12" s="454"/>
      <c r="DN12" s="454"/>
      <c r="DO12" s="454"/>
      <c r="DP12" s="454"/>
      <c r="DQ12" s="454"/>
      <c r="DR12" s="454"/>
      <c r="DS12" s="454"/>
      <c r="DT12" s="454"/>
      <c r="DU12" s="454"/>
      <c r="DV12" s="454"/>
      <c r="DW12" s="454"/>
      <c r="DX12" s="454"/>
      <c r="DY12" s="454"/>
      <c r="DZ12" s="454"/>
      <c r="EA12" s="454"/>
      <c r="EB12" s="454"/>
      <c r="EC12" s="454"/>
      <c r="ED12" s="454"/>
      <c r="EE12" s="454"/>
      <c r="EF12" s="454"/>
      <c r="EG12" s="454"/>
      <c r="EH12" s="454"/>
      <c r="EI12" s="454"/>
      <c r="EJ12" s="454"/>
      <c r="EK12" s="454"/>
      <c r="EL12" s="454"/>
      <c r="EM12" s="454"/>
      <c r="EN12" s="454"/>
      <c r="EO12" s="454"/>
      <c r="EP12" s="454"/>
      <c r="EQ12" s="454"/>
      <c r="ER12" s="454"/>
      <c r="ES12" s="454"/>
      <c r="ET12" s="454"/>
      <c r="EU12" s="454"/>
      <c r="EV12" s="454"/>
      <c r="EW12" s="454"/>
      <c r="EX12" s="454"/>
      <c r="EY12" s="454"/>
      <c r="EZ12" s="454"/>
      <c r="FA12" s="454"/>
      <c r="FB12" s="454"/>
      <c r="FC12" s="454"/>
      <c r="FD12" s="454"/>
      <c r="FE12" s="454"/>
      <c r="FF12" s="454"/>
      <c r="FG12" s="454"/>
      <c r="FH12" s="454"/>
      <c r="FI12" s="454"/>
      <c r="FJ12" s="454"/>
      <c r="FK12" s="454"/>
      <c r="FL12" s="454"/>
      <c r="FM12" s="454"/>
      <c r="FN12" s="454"/>
      <c r="FO12" s="454"/>
      <c r="FP12" s="454"/>
      <c r="FQ12" s="454"/>
      <c r="FR12" s="454"/>
      <c r="FS12" s="454"/>
      <c r="FT12" s="454"/>
      <c r="FU12" s="454"/>
      <c r="FV12" s="454"/>
      <c r="FW12" s="454"/>
      <c r="FX12" s="454"/>
      <c r="FY12" s="454"/>
      <c r="FZ12" s="454"/>
      <c r="GA12" s="454"/>
      <c r="GB12" s="454"/>
      <c r="GC12" s="454"/>
      <c r="GD12" s="454"/>
      <c r="GE12" s="454"/>
      <c r="GF12" s="454"/>
      <c r="GG12" s="454"/>
      <c r="GH12" s="454"/>
      <c r="GI12" s="454"/>
      <c r="GJ12" s="454"/>
      <c r="GK12" s="454"/>
      <c r="GL12" s="454"/>
      <c r="GM12" s="454"/>
      <c r="GN12" s="454"/>
      <c r="GO12" s="454"/>
      <c r="GP12" s="454"/>
      <c r="GQ12" s="454"/>
      <c r="GR12" s="454"/>
      <c r="GS12" s="454"/>
      <c r="GT12" s="454"/>
      <c r="GU12" s="454"/>
      <c r="GV12" s="454"/>
      <c r="GW12" s="454"/>
      <c r="GX12" s="454"/>
      <c r="GY12" s="454"/>
      <c r="GZ12" s="454"/>
      <c r="HA12" s="454"/>
      <c r="HB12" s="454"/>
      <c r="HC12" s="454"/>
      <c r="HD12" s="454"/>
      <c r="HE12" s="454"/>
      <c r="HF12" s="454"/>
      <c r="HG12" s="454"/>
      <c r="HH12" s="454"/>
      <c r="HI12" s="454"/>
      <c r="HJ12" s="454"/>
      <c r="HK12" s="454"/>
      <c r="HL12" s="454"/>
      <c r="HM12" s="454"/>
      <c r="HN12" s="454"/>
      <c r="HO12" s="454"/>
      <c r="HP12" s="454"/>
      <c r="HQ12" s="454"/>
      <c r="HR12" s="454"/>
      <c r="HS12" s="454"/>
      <c r="HT12" s="454"/>
      <c r="HU12" s="454"/>
      <c r="HV12" s="454"/>
      <c r="HW12" s="454"/>
      <c r="HX12" s="454"/>
      <c r="HY12" s="454"/>
      <c r="HZ12" s="454"/>
      <c r="IA12" s="454"/>
      <c r="IB12" s="454"/>
      <c r="IC12" s="454"/>
      <c r="ID12" s="454"/>
      <c r="IE12" s="454"/>
      <c r="IF12" s="454"/>
      <c r="IG12" s="454"/>
      <c r="IH12" s="454"/>
      <c r="II12" s="454"/>
      <c r="IJ12" s="454"/>
      <c r="IK12" s="454"/>
      <c r="IL12" s="454"/>
      <c r="IM12" s="454"/>
      <c r="IN12" s="454"/>
      <c r="IO12" s="454"/>
      <c r="IP12" s="454"/>
      <c r="IQ12" s="454"/>
      <c r="IR12" s="454"/>
      <c r="IS12" s="454"/>
      <c r="IT12" s="454"/>
      <c r="IU12" s="454"/>
      <c r="IV12" s="454"/>
      <c r="IW12" s="454"/>
      <c r="IX12" s="454"/>
      <c r="IY12" s="454"/>
      <c r="IZ12" s="454"/>
      <c r="JA12" s="454"/>
      <c r="JB12" s="454"/>
      <c r="JC12" s="454"/>
      <c r="JD12" s="454"/>
      <c r="JE12" s="454"/>
      <c r="JF12" s="454"/>
      <c r="JG12" s="454"/>
      <c r="JH12" s="454"/>
      <c r="JI12" s="454"/>
      <c r="JJ12" s="454"/>
      <c r="JK12" s="454"/>
      <c r="JL12" s="454"/>
      <c r="JM12" s="454"/>
      <c r="JN12" s="454"/>
      <c r="JO12" s="454"/>
      <c r="JP12" s="454"/>
      <c r="JQ12" s="454"/>
      <c r="JR12" s="454"/>
      <c r="JS12" s="454"/>
      <c r="JT12" s="454"/>
      <c r="JU12" s="454"/>
      <c r="JV12" s="454"/>
      <c r="JW12" s="454"/>
      <c r="JX12" s="454"/>
      <c r="JY12" s="454"/>
      <c r="JZ12" s="454"/>
      <c r="KA12" s="454"/>
      <c r="KB12" s="454"/>
      <c r="KC12" s="454"/>
      <c r="KD12" s="454"/>
      <c r="KE12" s="454"/>
      <c r="KF12" s="454"/>
      <c r="KG12" s="454"/>
      <c r="KH12" s="454"/>
      <c r="KI12" s="454"/>
      <c r="KJ12" s="454"/>
    </row>
    <row r="13" spans="1:296" s="4" customFormat="1" ht="53.25" customHeight="1">
      <c r="A13" s="478"/>
      <c r="B13" s="14" t="str">
        <f>LEFT(B12,SEARCH(",",B12))&amp;" value"</f>
        <v>Crude oil , value</v>
      </c>
      <c r="C13" s="470"/>
      <c r="D13" s="187">
        <v>300890000</v>
      </c>
      <c r="E13" s="470"/>
      <c r="F13" s="8" t="s">
        <v>499</v>
      </c>
      <c r="G13" s="150"/>
      <c r="H13" s="60" t="s">
        <v>495</v>
      </c>
      <c r="I13" s="150"/>
      <c r="J13" s="564"/>
      <c r="K13" s="497"/>
      <c r="L13" s="493"/>
      <c r="M13" s="497"/>
      <c r="N13" s="493"/>
      <c r="O13" s="497"/>
      <c r="P13" s="493"/>
      <c r="Q13" s="497"/>
      <c r="R13" s="493"/>
      <c r="S13" s="497"/>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c r="CZ13" s="454"/>
      <c r="DA13" s="454"/>
      <c r="DB13" s="454"/>
      <c r="DC13" s="454"/>
      <c r="DD13" s="454"/>
      <c r="DE13" s="454"/>
      <c r="DF13" s="454"/>
      <c r="DG13" s="454"/>
      <c r="DH13" s="454"/>
      <c r="DI13" s="454"/>
      <c r="DJ13" s="454"/>
      <c r="DK13" s="454"/>
      <c r="DL13" s="454"/>
      <c r="DM13" s="454"/>
      <c r="DN13" s="454"/>
      <c r="DO13" s="454"/>
      <c r="DP13" s="454"/>
      <c r="DQ13" s="454"/>
      <c r="DR13" s="454"/>
      <c r="DS13" s="454"/>
      <c r="DT13" s="454"/>
      <c r="DU13" s="454"/>
      <c r="DV13" s="454"/>
      <c r="DW13" s="454"/>
      <c r="DX13" s="454"/>
      <c r="DY13" s="454"/>
      <c r="DZ13" s="454"/>
      <c r="EA13" s="454"/>
      <c r="EB13" s="454"/>
      <c r="EC13" s="454"/>
      <c r="ED13" s="454"/>
      <c r="EE13" s="454"/>
      <c r="EF13" s="454"/>
      <c r="EG13" s="454"/>
      <c r="EH13" s="454"/>
      <c r="EI13" s="454"/>
      <c r="EJ13" s="454"/>
      <c r="EK13" s="454"/>
      <c r="EL13" s="454"/>
      <c r="EM13" s="454"/>
      <c r="EN13" s="454"/>
      <c r="EO13" s="454"/>
      <c r="EP13" s="454"/>
      <c r="EQ13" s="454"/>
      <c r="ER13" s="454"/>
      <c r="ES13" s="454"/>
      <c r="ET13" s="454"/>
      <c r="EU13" s="454"/>
      <c r="EV13" s="454"/>
      <c r="EW13" s="454"/>
      <c r="EX13" s="454"/>
      <c r="EY13" s="454"/>
      <c r="EZ13" s="454"/>
      <c r="FA13" s="454"/>
      <c r="FB13" s="454"/>
      <c r="FC13" s="454"/>
      <c r="FD13" s="454"/>
      <c r="FE13" s="454"/>
      <c r="FF13" s="454"/>
      <c r="FG13" s="454"/>
      <c r="FH13" s="454"/>
      <c r="FI13" s="454"/>
      <c r="FJ13" s="454"/>
      <c r="FK13" s="454"/>
      <c r="FL13" s="454"/>
      <c r="FM13" s="454"/>
      <c r="FN13" s="454"/>
      <c r="FO13" s="454"/>
      <c r="FP13" s="454"/>
      <c r="FQ13" s="454"/>
      <c r="FR13" s="454"/>
      <c r="FS13" s="454"/>
      <c r="FT13" s="454"/>
      <c r="FU13" s="454"/>
      <c r="FV13" s="454"/>
      <c r="FW13" s="454"/>
      <c r="FX13" s="454"/>
      <c r="FY13" s="454"/>
      <c r="FZ13" s="454"/>
      <c r="GA13" s="454"/>
      <c r="GB13" s="454"/>
      <c r="GC13" s="454"/>
      <c r="GD13" s="454"/>
      <c r="GE13" s="454"/>
      <c r="GF13" s="454"/>
      <c r="GG13" s="454"/>
      <c r="GH13" s="454"/>
      <c r="GI13" s="454"/>
      <c r="GJ13" s="454"/>
      <c r="GK13" s="454"/>
      <c r="GL13" s="454"/>
      <c r="GM13" s="454"/>
      <c r="GN13" s="454"/>
      <c r="GO13" s="454"/>
      <c r="GP13" s="454"/>
      <c r="GQ13" s="454"/>
      <c r="GR13" s="454"/>
      <c r="GS13" s="454"/>
      <c r="GT13" s="454"/>
      <c r="GU13" s="454"/>
      <c r="GV13" s="454"/>
      <c r="GW13" s="454"/>
      <c r="GX13" s="454"/>
      <c r="GY13" s="454"/>
      <c r="GZ13" s="454"/>
      <c r="HA13" s="454"/>
      <c r="HB13" s="454"/>
      <c r="HC13" s="454"/>
      <c r="HD13" s="454"/>
      <c r="HE13" s="454"/>
      <c r="HF13" s="454"/>
      <c r="HG13" s="454"/>
      <c r="HH13" s="454"/>
      <c r="HI13" s="454"/>
      <c r="HJ13" s="454"/>
      <c r="HK13" s="454"/>
      <c r="HL13" s="454"/>
      <c r="HM13" s="454"/>
      <c r="HN13" s="454"/>
      <c r="HO13" s="454"/>
      <c r="HP13" s="454"/>
      <c r="HQ13" s="454"/>
      <c r="HR13" s="454"/>
      <c r="HS13" s="454"/>
      <c r="HT13" s="454"/>
      <c r="HU13" s="454"/>
      <c r="HV13" s="454"/>
      <c r="HW13" s="454"/>
      <c r="HX13" s="454"/>
      <c r="HY13" s="454"/>
      <c r="HZ13" s="454"/>
      <c r="IA13" s="454"/>
      <c r="IB13" s="454"/>
      <c r="IC13" s="454"/>
      <c r="ID13" s="454"/>
      <c r="IE13" s="454"/>
      <c r="IF13" s="454"/>
      <c r="IG13" s="454"/>
      <c r="IH13" s="454"/>
      <c r="II13" s="454"/>
      <c r="IJ13" s="454"/>
      <c r="IK13" s="454"/>
      <c r="IL13" s="454"/>
      <c r="IM13" s="454"/>
      <c r="IN13" s="454"/>
      <c r="IO13" s="454"/>
      <c r="IP13" s="454"/>
      <c r="IQ13" s="454"/>
      <c r="IR13" s="454"/>
      <c r="IS13" s="454"/>
      <c r="IT13" s="454"/>
      <c r="IU13" s="454"/>
      <c r="IV13" s="454"/>
      <c r="IW13" s="454"/>
      <c r="IX13" s="454"/>
      <c r="IY13" s="454"/>
      <c r="IZ13" s="454"/>
      <c r="JA13" s="454"/>
      <c r="JB13" s="454"/>
      <c r="JC13" s="454"/>
      <c r="JD13" s="454"/>
      <c r="JE13" s="454"/>
      <c r="JF13" s="454"/>
      <c r="JG13" s="454"/>
      <c r="JH13" s="454"/>
      <c r="JI13" s="454"/>
      <c r="JJ13" s="454"/>
      <c r="JK13" s="454"/>
      <c r="JL13" s="454"/>
      <c r="JM13" s="454"/>
      <c r="JN13" s="454"/>
      <c r="JO13" s="454"/>
      <c r="JP13" s="454"/>
      <c r="JQ13" s="454"/>
      <c r="JR13" s="454"/>
      <c r="JS13" s="454"/>
      <c r="JT13" s="454"/>
      <c r="JU13" s="454"/>
      <c r="JV13" s="454"/>
      <c r="JW13" s="454"/>
      <c r="JX13" s="454"/>
      <c r="JY13" s="454"/>
      <c r="JZ13" s="454"/>
      <c r="KA13" s="454"/>
      <c r="KB13" s="454"/>
      <c r="KC13" s="454"/>
      <c r="KD13" s="454"/>
      <c r="KE13" s="454"/>
      <c r="KF13" s="454"/>
      <c r="KG13" s="454"/>
      <c r="KH13" s="454"/>
      <c r="KI13" s="454"/>
      <c r="KJ13" s="454"/>
    </row>
    <row r="14" spans="1:296" s="4" customFormat="1" ht="53.25" customHeight="1">
      <c r="A14" s="478"/>
      <c r="B14" s="14" t="s">
        <v>500</v>
      </c>
      <c r="C14" s="470"/>
      <c r="D14" s="186">
        <v>3000000</v>
      </c>
      <c r="E14" s="470"/>
      <c r="F14" s="8" t="s">
        <v>501</v>
      </c>
      <c r="G14" s="150"/>
      <c r="H14" s="60" t="s">
        <v>502</v>
      </c>
      <c r="I14" s="150"/>
      <c r="J14" s="564"/>
      <c r="K14" s="497"/>
      <c r="L14" s="493"/>
      <c r="M14" s="497"/>
      <c r="N14" s="493"/>
      <c r="O14" s="497"/>
      <c r="P14" s="493"/>
      <c r="Q14" s="497"/>
      <c r="R14" s="493"/>
      <c r="S14" s="497"/>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4"/>
      <c r="CV14" s="454"/>
      <c r="CW14" s="454"/>
      <c r="CX14" s="454"/>
      <c r="CY14" s="454"/>
      <c r="CZ14" s="454"/>
      <c r="DA14" s="454"/>
      <c r="DB14" s="454"/>
      <c r="DC14" s="454"/>
      <c r="DD14" s="454"/>
      <c r="DE14" s="454"/>
      <c r="DF14" s="454"/>
      <c r="DG14" s="454"/>
      <c r="DH14" s="454"/>
      <c r="DI14" s="454"/>
      <c r="DJ14" s="454"/>
      <c r="DK14" s="454"/>
      <c r="DL14" s="454"/>
      <c r="DM14" s="454"/>
      <c r="DN14" s="454"/>
      <c r="DO14" s="454"/>
      <c r="DP14" s="454"/>
      <c r="DQ14" s="454"/>
      <c r="DR14" s="454"/>
      <c r="DS14" s="454"/>
      <c r="DT14" s="454"/>
      <c r="DU14" s="454"/>
      <c r="DV14" s="454"/>
      <c r="DW14" s="454"/>
      <c r="DX14" s="454"/>
      <c r="DY14" s="454"/>
      <c r="DZ14" s="454"/>
      <c r="EA14" s="454"/>
      <c r="EB14" s="454"/>
      <c r="EC14" s="454"/>
      <c r="ED14" s="454"/>
      <c r="EE14" s="454"/>
      <c r="EF14" s="454"/>
      <c r="EG14" s="454"/>
      <c r="EH14" s="454"/>
      <c r="EI14" s="454"/>
      <c r="EJ14" s="454"/>
      <c r="EK14" s="454"/>
      <c r="EL14" s="454"/>
      <c r="EM14" s="454"/>
      <c r="EN14" s="454"/>
      <c r="EO14" s="454"/>
      <c r="EP14" s="454"/>
      <c r="EQ14" s="454"/>
      <c r="ER14" s="454"/>
      <c r="ES14" s="454"/>
      <c r="ET14" s="454"/>
      <c r="EU14" s="454"/>
      <c r="EV14" s="454"/>
      <c r="EW14" s="454"/>
      <c r="EX14" s="454"/>
      <c r="EY14" s="454"/>
      <c r="EZ14" s="454"/>
      <c r="FA14" s="454"/>
      <c r="FB14" s="454"/>
      <c r="FC14" s="454"/>
      <c r="FD14" s="454"/>
      <c r="FE14" s="454"/>
      <c r="FF14" s="454"/>
      <c r="FG14" s="454"/>
      <c r="FH14" s="454"/>
      <c r="FI14" s="454"/>
      <c r="FJ14" s="454"/>
      <c r="FK14" s="454"/>
      <c r="FL14" s="454"/>
      <c r="FM14" s="454"/>
      <c r="FN14" s="454"/>
      <c r="FO14" s="454"/>
      <c r="FP14" s="454"/>
      <c r="FQ14" s="454"/>
      <c r="FR14" s="454"/>
      <c r="FS14" s="454"/>
      <c r="FT14" s="454"/>
      <c r="FU14" s="454"/>
      <c r="FV14" s="454"/>
      <c r="FW14" s="454"/>
      <c r="FX14" s="454"/>
      <c r="FY14" s="454"/>
      <c r="FZ14" s="454"/>
      <c r="GA14" s="454"/>
      <c r="GB14" s="454"/>
      <c r="GC14" s="454"/>
      <c r="GD14" s="454"/>
      <c r="GE14" s="454"/>
      <c r="GF14" s="454"/>
      <c r="GG14" s="454"/>
      <c r="GH14" s="454"/>
      <c r="GI14" s="454"/>
      <c r="GJ14" s="454"/>
      <c r="GK14" s="454"/>
      <c r="GL14" s="454"/>
      <c r="GM14" s="454"/>
      <c r="GN14" s="454"/>
      <c r="GO14" s="454"/>
      <c r="GP14" s="454"/>
      <c r="GQ14" s="454"/>
      <c r="GR14" s="454"/>
      <c r="GS14" s="454"/>
      <c r="GT14" s="454"/>
      <c r="GU14" s="454"/>
      <c r="GV14" s="454"/>
      <c r="GW14" s="454"/>
      <c r="GX14" s="454"/>
      <c r="GY14" s="454"/>
      <c r="GZ14" s="454"/>
      <c r="HA14" s="454"/>
      <c r="HB14" s="454"/>
      <c r="HC14" s="454"/>
      <c r="HD14" s="454"/>
      <c r="HE14" s="454"/>
      <c r="HF14" s="454"/>
      <c r="HG14" s="454"/>
      <c r="HH14" s="454"/>
      <c r="HI14" s="454"/>
      <c r="HJ14" s="454"/>
      <c r="HK14" s="454"/>
      <c r="HL14" s="454"/>
      <c r="HM14" s="454"/>
      <c r="HN14" s="454"/>
      <c r="HO14" s="454"/>
      <c r="HP14" s="454"/>
      <c r="HQ14" s="454"/>
      <c r="HR14" s="454"/>
      <c r="HS14" s="454"/>
      <c r="HT14" s="454"/>
      <c r="HU14" s="454"/>
      <c r="HV14" s="454"/>
      <c r="HW14" s="454"/>
      <c r="HX14" s="454"/>
      <c r="HY14" s="454"/>
      <c r="HZ14" s="454"/>
      <c r="IA14" s="454"/>
      <c r="IB14" s="454"/>
      <c r="IC14" s="454"/>
      <c r="ID14" s="454"/>
      <c r="IE14" s="454"/>
      <c r="IF14" s="454"/>
      <c r="IG14" s="454"/>
      <c r="IH14" s="454"/>
      <c r="II14" s="454"/>
      <c r="IJ14" s="454"/>
      <c r="IK14" s="454"/>
      <c r="IL14" s="454"/>
      <c r="IM14" s="454"/>
      <c r="IN14" s="454"/>
      <c r="IO14" s="454"/>
      <c r="IP14" s="454"/>
      <c r="IQ14" s="454"/>
      <c r="IR14" s="454"/>
      <c r="IS14" s="454"/>
      <c r="IT14" s="454"/>
      <c r="IU14" s="454"/>
      <c r="IV14" s="454"/>
      <c r="IW14" s="454"/>
      <c r="IX14" s="454"/>
      <c r="IY14" s="454"/>
      <c r="IZ14" s="454"/>
      <c r="JA14" s="454"/>
      <c r="JB14" s="454"/>
      <c r="JC14" s="454"/>
      <c r="JD14" s="454"/>
      <c r="JE14" s="454"/>
      <c r="JF14" s="454"/>
      <c r="JG14" s="454"/>
      <c r="JH14" s="454"/>
      <c r="JI14" s="454"/>
      <c r="JJ14" s="454"/>
      <c r="JK14" s="454"/>
      <c r="JL14" s="454"/>
      <c r="JM14" s="454"/>
      <c r="JN14" s="454"/>
      <c r="JO14" s="454"/>
      <c r="JP14" s="454"/>
      <c r="JQ14" s="454"/>
      <c r="JR14" s="454"/>
      <c r="JS14" s="454"/>
      <c r="JT14" s="454"/>
      <c r="JU14" s="454"/>
      <c r="JV14" s="454"/>
      <c r="JW14" s="454"/>
      <c r="JX14" s="454"/>
      <c r="JY14" s="454"/>
      <c r="JZ14" s="454"/>
      <c r="KA14" s="454"/>
      <c r="KB14" s="454"/>
      <c r="KC14" s="454"/>
      <c r="KD14" s="454"/>
      <c r="KE14" s="454"/>
      <c r="KF14" s="454"/>
      <c r="KG14" s="454"/>
      <c r="KH14" s="454"/>
      <c r="KI14" s="454"/>
      <c r="KJ14" s="454"/>
    </row>
    <row r="15" spans="1:296" s="4" customFormat="1" ht="53.25" customHeight="1">
      <c r="A15" s="478"/>
      <c r="B15" s="14" t="str">
        <f>LEFT(B14,SEARCH(",",B14))&amp;" value"</f>
        <v>Natural gas , value</v>
      </c>
      <c r="C15" s="470"/>
      <c r="D15" s="8"/>
      <c r="E15" s="470"/>
      <c r="F15" s="8" t="s">
        <v>499</v>
      </c>
      <c r="G15" s="150"/>
      <c r="H15" s="60" t="s">
        <v>502</v>
      </c>
      <c r="I15" s="150"/>
      <c r="J15" s="564"/>
      <c r="K15" s="497"/>
      <c r="L15" s="493"/>
      <c r="M15" s="497"/>
      <c r="N15" s="493"/>
      <c r="O15" s="497"/>
      <c r="P15" s="493"/>
      <c r="Q15" s="497"/>
      <c r="R15" s="493"/>
      <c r="S15" s="497"/>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4"/>
      <c r="CL15" s="454"/>
      <c r="CM15" s="454"/>
      <c r="CN15" s="454"/>
      <c r="CO15" s="454"/>
      <c r="CP15" s="454"/>
      <c r="CQ15" s="454"/>
      <c r="CR15" s="454"/>
      <c r="CS15" s="454"/>
      <c r="CT15" s="454"/>
      <c r="CU15" s="454"/>
      <c r="CV15" s="454"/>
      <c r="CW15" s="454"/>
      <c r="CX15" s="454"/>
      <c r="CY15" s="454"/>
      <c r="CZ15" s="454"/>
      <c r="DA15" s="454"/>
      <c r="DB15" s="454"/>
      <c r="DC15" s="454"/>
      <c r="DD15" s="454"/>
      <c r="DE15" s="454"/>
      <c r="DF15" s="454"/>
      <c r="DG15" s="454"/>
      <c r="DH15" s="454"/>
      <c r="DI15" s="454"/>
      <c r="DJ15" s="454"/>
      <c r="DK15" s="454"/>
      <c r="DL15" s="454"/>
      <c r="DM15" s="454"/>
      <c r="DN15" s="454"/>
      <c r="DO15" s="454"/>
      <c r="DP15" s="454"/>
      <c r="DQ15" s="454"/>
      <c r="DR15" s="454"/>
      <c r="DS15" s="454"/>
      <c r="DT15" s="454"/>
      <c r="DU15" s="454"/>
      <c r="DV15" s="454"/>
      <c r="DW15" s="454"/>
      <c r="DX15" s="454"/>
      <c r="DY15" s="454"/>
      <c r="DZ15" s="454"/>
      <c r="EA15" s="454"/>
      <c r="EB15" s="454"/>
      <c r="EC15" s="454"/>
      <c r="ED15" s="454"/>
      <c r="EE15" s="454"/>
      <c r="EF15" s="454"/>
      <c r="EG15" s="454"/>
      <c r="EH15" s="454"/>
      <c r="EI15" s="454"/>
      <c r="EJ15" s="454"/>
      <c r="EK15" s="454"/>
      <c r="EL15" s="454"/>
      <c r="EM15" s="454"/>
      <c r="EN15" s="454"/>
      <c r="EO15" s="454"/>
      <c r="EP15" s="454"/>
      <c r="EQ15" s="454"/>
      <c r="ER15" s="454"/>
      <c r="ES15" s="454"/>
      <c r="ET15" s="454"/>
      <c r="EU15" s="454"/>
      <c r="EV15" s="454"/>
      <c r="EW15" s="454"/>
      <c r="EX15" s="454"/>
      <c r="EY15" s="454"/>
      <c r="EZ15" s="454"/>
      <c r="FA15" s="454"/>
      <c r="FB15" s="454"/>
      <c r="FC15" s="454"/>
      <c r="FD15" s="454"/>
      <c r="FE15" s="454"/>
      <c r="FF15" s="454"/>
      <c r="FG15" s="454"/>
      <c r="FH15" s="454"/>
      <c r="FI15" s="454"/>
      <c r="FJ15" s="454"/>
      <c r="FK15" s="454"/>
      <c r="FL15" s="454"/>
      <c r="FM15" s="454"/>
      <c r="FN15" s="454"/>
      <c r="FO15" s="454"/>
      <c r="FP15" s="454"/>
      <c r="FQ15" s="454"/>
      <c r="FR15" s="454"/>
      <c r="FS15" s="454"/>
      <c r="FT15" s="454"/>
      <c r="FU15" s="454"/>
      <c r="FV15" s="454"/>
      <c r="FW15" s="454"/>
      <c r="FX15" s="454"/>
      <c r="FY15" s="454"/>
      <c r="FZ15" s="454"/>
      <c r="GA15" s="454"/>
      <c r="GB15" s="454"/>
      <c r="GC15" s="454"/>
      <c r="GD15" s="454"/>
      <c r="GE15" s="454"/>
      <c r="GF15" s="454"/>
      <c r="GG15" s="454"/>
      <c r="GH15" s="454"/>
      <c r="GI15" s="454"/>
      <c r="GJ15" s="454"/>
      <c r="GK15" s="454"/>
      <c r="GL15" s="454"/>
      <c r="GM15" s="454"/>
      <c r="GN15" s="454"/>
      <c r="GO15" s="454"/>
      <c r="GP15" s="454"/>
      <c r="GQ15" s="454"/>
      <c r="GR15" s="454"/>
      <c r="GS15" s="454"/>
      <c r="GT15" s="454"/>
      <c r="GU15" s="454"/>
      <c r="GV15" s="454"/>
      <c r="GW15" s="454"/>
      <c r="GX15" s="454"/>
      <c r="GY15" s="454"/>
      <c r="GZ15" s="454"/>
      <c r="HA15" s="454"/>
      <c r="HB15" s="454"/>
      <c r="HC15" s="454"/>
      <c r="HD15" s="454"/>
      <c r="HE15" s="454"/>
      <c r="HF15" s="454"/>
      <c r="HG15" s="454"/>
      <c r="HH15" s="454"/>
      <c r="HI15" s="454"/>
      <c r="HJ15" s="454"/>
      <c r="HK15" s="454"/>
      <c r="HL15" s="454"/>
      <c r="HM15" s="454"/>
      <c r="HN15" s="454"/>
      <c r="HO15" s="454"/>
      <c r="HP15" s="454"/>
      <c r="HQ15" s="454"/>
      <c r="HR15" s="454"/>
      <c r="HS15" s="454"/>
      <c r="HT15" s="454"/>
      <c r="HU15" s="454"/>
      <c r="HV15" s="454"/>
      <c r="HW15" s="454"/>
      <c r="HX15" s="454"/>
      <c r="HY15" s="454"/>
      <c r="HZ15" s="454"/>
      <c r="IA15" s="454"/>
      <c r="IB15" s="454"/>
      <c r="IC15" s="454"/>
      <c r="ID15" s="454"/>
      <c r="IE15" s="454"/>
      <c r="IF15" s="454"/>
      <c r="IG15" s="454"/>
      <c r="IH15" s="454"/>
      <c r="II15" s="454"/>
      <c r="IJ15" s="454"/>
      <c r="IK15" s="454"/>
      <c r="IL15" s="454"/>
      <c r="IM15" s="454"/>
      <c r="IN15" s="454"/>
      <c r="IO15" s="454"/>
      <c r="IP15" s="454"/>
      <c r="IQ15" s="454"/>
      <c r="IR15" s="454"/>
      <c r="IS15" s="454"/>
      <c r="IT15" s="454"/>
      <c r="IU15" s="454"/>
      <c r="IV15" s="454"/>
      <c r="IW15" s="454"/>
      <c r="IX15" s="454"/>
      <c r="IY15" s="454"/>
      <c r="IZ15" s="454"/>
      <c r="JA15" s="454"/>
      <c r="JB15" s="454"/>
      <c r="JC15" s="454"/>
      <c r="JD15" s="454"/>
      <c r="JE15" s="454"/>
      <c r="JF15" s="454"/>
      <c r="JG15" s="454"/>
      <c r="JH15" s="454"/>
      <c r="JI15" s="454"/>
      <c r="JJ15" s="454"/>
      <c r="JK15" s="454"/>
      <c r="JL15" s="454"/>
      <c r="JM15" s="454"/>
      <c r="JN15" s="454"/>
      <c r="JO15" s="454"/>
      <c r="JP15" s="454"/>
      <c r="JQ15" s="454"/>
      <c r="JR15" s="454"/>
      <c r="JS15" s="454"/>
      <c r="JT15" s="454"/>
      <c r="JU15" s="454"/>
      <c r="JV15" s="454"/>
      <c r="JW15" s="454"/>
      <c r="JX15" s="454"/>
      <c r="JY15" s="454"/>
      <c r="JZ15" s="454"/>
      <c r="KA15" s="454"/>
      <c r="KB15" s="454"/>
      <c r="KC15" s="454"/>
      <c r="KD15" s="454"/>
      <c r="KE15" s="454"/>
      <c r="KF15" s="454"/>
      <c r="KG15" s="454"/>
      <c r="KH15" s="454"/>
      <c r="KI15" s="454"/>
      <c r="KJ15" s="454"/>
    </row>
    <row r="16" spans="1:296" s="4" customFormat="1" ht="53.25" customHeight="1">
      <c r="A16" s="478"/>
      <c r="B16" s="14" t="s">
        <v>503</v>
      </c>
      <c r="C16" s="470"/>
      <c r="D16" s="187">
        <v>1200000</v>
      </c>
      <c r="E16" s="470"/>
      <c r="F16" s="8" t="s">
        <v>494</v>
      </c>
      <c r="G16" s="150"/>
      <c r="H16" s="60" t="s">
        <v>504</v>
      </c>
      <c r="I16" s="150"/>
      <c r="J16" s="564"/>
      <c r="K16" s="150"/>
      <c r="L16" s="493"/>
      <c r="M16" s="150"/>
      <c r="N16" s="493"/>
      <c r="O16" s="150"/>
      <c r="P16" s="493"/>
      <c r="Q16" s="150"/>
      <c r="R16" s="493"/>
      <c r="S16" s="150"/>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4"/>
      <c r="CJ16" s="454"/>
      <c r="CK16" s="454"/>
      <c r="CL16" s="454"/>
      <c r="CM16" s="454"/>
      <c r="CN16" s="454"/>
      <c r="CO16" s="454"/>
      <c r="CP16" s="454"/>
      <c r="CQ16" s="454"/>
      <c r="CR16" s="454"/>
      <c r="CS16" s="454"/>
      <c r="CT16" s="454"/>
      <c r="CU16" s="454"/>
      <c r="CV16" s="454"/>
      <c r="CW16" s="454"/>
      <c r="CX16" s="454"/>
      <c r="CY16" s="454"/>
      <c r="CZ16" s="454"/>
      <c r="DA16" s="454"/>
      <c r="DB16" s="454"/>
      <c r="DC16" s="454"/>
      <c r="DD16" s="454"/>
      <c r="DE16" s="454"/>
      <c r="DF16" s="454"/>
      <c r="DG16" s="454"/>
      <c r="DH16" s="454"/>
      <c r="DI16" s="454"/>
      <c r="DJ16" s="454"/>
      <c r="DK16" s="454"/>
      <c r="DL16" s="454"/>
      <c r="DM16" s="454"/>
      <c r="DN16" s="454"/>
      <c r="DO16" s="454"/>
      <c r="DP16" s="454"/>
      <c r="DQ16" s="454"/>
      <c r="DR16" s="454"/>
      <c r="DS16" s="454"/>
      <c r="DT16" s="454"/>
      <c r="DU16" s="454"/>
      <c r="DV16" s="454"/>
      <c r="DW16" s="454"/>
      <c r="DX16" s="454"/>
      <c r="DY16" s="454"/>
      <c r="DZ16" s="454"/>
      <c r="EA16" s="454"/>
      <c r="EB16" s="454"/>
      <c r="EC16" s="454"/>
      <c r="ED16" s="454"/>
      <c r="EE16" s="454"/>
      <c r="EF16" s="454"/>
      <c r="EG16" s="454"/>
      <c r="EH16" s="454"/>
      <c r="EI16" s="454"/>
      <c r="EJ16" s="454"/>
      <c r="EK16" s="454"/>
      <c r="EL16" s="454"/>
      <c r="EM16" s="454"/>
      <c r="EN16" s="454"/>
      <c r="EO16" s="454"/>
      <c r="EP16" s="454"/>
      <c r="EQ16" s="454"/>
      <c r="ER16" s="454"/>
      <c r="ES16" s="454"/>
      <c r="ET16" s="454"/>
      <c r="EU16" s="454"/>
      <c r="EV16" s="454"/>
      <c r="EW16" s="454"/>
      <c r="EX16" s="454"/>
      <c r="EY16" s="454"/>
      <c r="EZ16" s="454"/>
      <c r="FA16" s="454"/>
      <c r="FB16" s="454"/>
      <c r="FC16" s="454"/>
      <c r="FD16" s="454"/>
      <c r="FE16" s="454"/>
      <c r="FF16" s="454"/>
      <c r="FG16" s="454"/>
      <c r="FH16" s="454"/>
      <c r="FI16" s="454"/>
      <c r="FJ16" s="454"/>
      <c r="FK16" s="454"/>
      <c r="FL16" s="454"/>
      <c r="FM16" s="454"/>
      <c r="FN16" s="454"/>
      <c r="FO16" s="454"/>
      <c r="FP16" s="454"/>
      <c r="FQ16" s="454"/>
      <c r="FR16" s="454"/>
      <c r="FS16" s="454"/>
      <c r="FT16" s="454"/>
      <c r="FU16" s="454"/>
      <c r="FV16" s="454"/>
      <c r="FW16" s="454"/>
      <c r="FX16" s="454"/>
      <c r="FY16" s="454"/>
      <c r="FZ16" s="454"/>
      <c r="GA16" s="454"/>
      <c r="GB16" s="454"/>
      <c r="GC16" s="454"/>
      <c r="GD16" s="454"/>
      <c r="GE16" s="454"/>
      <c r="GF16" s="454"/>
      <c r="GG16" s="454"/>
      <c r="GH16" s="454"/>
      <c r="GI16" s="454"/>
      <c r="GJ16" s="454"/>
      <c r="GK16" s="454"/>
      <c r="GL16" s="454"/>
      <c r="GM16" s="454"/>
      <c r="GN16" s="454"/>
      <c r="GO16" s="454"/>
      <c r="GP16" s="454"/>
      <c r="GQ16" s="454"/>
      <c r="GR16" s="454"/>
      <c r="GS16" s="454"/>
      <c r="GT16" s="454"/>
      <c r="GU16" s="454"/>
      <c r="GV16" s="454"/>
      <c r="GW16" s="454"/>
      <c r="GX16" s="454"/>
      <c r="GY16" s="454"/>
      <c r="GZ16" s="454"/>
      <c r="HA16" s="454"/>
      <c r="HB16" s="454"/>
      <c r="HC16" s="454"/>
      <c r="HD16" s="454"/>
      <c r="HE16" s="454"/>
      <c r="HF16" s="454"/>
      <c r="HG16" s="454"/>
      <c r="HH16" s="454"/>
      <c r="HI16" s="454"/>
      <c r="HJ16" s="454"/>
      <c r="HK16" s="454"/>
      <c r="HL16" s="454"/>
      <c r="HM16" s="454"/>
      <c r="HN16" s="454"/>
      <c r="HO16" s="454"/>
      <c r="HP16" s="454"/>
      <c r="HQ16" s="454"/>
      <c r="HR16" s="454"/>
      <c r="HS16" s="454"/>
      <c r="HT16" s="454"/>
      <c r="HU16" s="454"/>
      <c r="HV16" s="454"/>
      <c r="HW16" s="454"/>
      <c r="HX16" s="454"/>
      <c r="HY16" s="454"/>
      <c r="HZ16" s="454"/>
      <c r="IA16" s="454"/>
      <c r="IB16" s="454"/>
      <c r="IC16" s="454"/>
      <c r="ID16" s="454"/>
      <c r="IE16" s="454"/>
      <c r="IF16" s="454"/>
      <c r="IG16" s="454"/>
      <c r="IH16" s="454"/>
      <c r="II16" s="454"/>
      <c r="IJ16" s="454"/>
      <c r="IK16" s="454"/>
      <c r="IL16" s="454"/>
      <c r="IM16" s="454"/>
      <c r="IN16" s="454"/>
      <c r="IO16" s="454"/>
      <c r="IP16" s="454"/>
      <c r="IQ16" s="454"/>
      <c r="IR16" s="454"/>
      <c r="IS16" s="454"/>
      <c r="IT16" s="454"/>
      <c r="IU16" s="454"/>
      <c r="IV16" s="454"/>
      <c r="IW16" s="454"/>
      <c r="IX16" s="454"/>
      <c r="IY16" s="454"/>
      <c r="IZ16" s="454"/>
      <c r="JA16" s="454"/>
      <c r="JB16" s="454"/>
      <c r="JC16" s="454"/>
      <c r="JD16" s="454"/>
      <c r="JE16" s="454"/>
      <c r="JF16" s="454"/>
      <c r="JG16" s="454"/>
      <c r="JH16" s="454"/>
      <c r="JI16" s="454"/>
      <c r="JJ16" s="454"/>
      <c r="JK16" s="454"/>
      <c r="JL16" s="454"/>
      <c r="JM16" s="454"/>
      <c r="JN16" s="454"/>
      <c r="JO16" s="454"/>
      <c r="JP16" s="454"/>
      <c r="JQ16" s="454"/>
      <c r="JR16" s="454"/>
      <c r="JS16" s="454"/>
      <c r="JT16" s="454"/>
      <c r="JU16" s="454"/>
      <c r="JV16" s="454"/>
      <c r="JW16" s="454"/>
      <c r="JX16" s="454"/>
      <c r="JY16" s="454"/>
      <c r="JZ16" s="454"/>
      <c r="KA16" s="454"/>
      <c r="KB16" s="454"/>
      <c r="KC16" s="454"/>
      <c r="KD16" s="454"/>
      <c r="KE16" s="454"/>
      <c r="KF16" s="454"/>
      <c r="KG16" s="454"/>
      <c r="KH16" s="454"/>
      <c r="KI16" s="454"/>
      <c r="KJ16" s="454"/>
    </row>
    <row r="17" spans="1:19" s="4" customFormat="1" ht="53.25" customHeight="1">
      <c r="A17" s="478"/>
      <c r="B17" s="14" t="s">
        <v>505</v>
      </c>
      <c r="C17" s="470"/>
      <c r="D17" s="187">
        <v>226188714</v>
      </c>
      <c r="E17" s="470"/>
      <c r="F17" s="8" t="s">
        <v>499</v>
      </c>
      <c r="G17" s="150"/>
      <c r="H17" s="60" t="s">
        <v>504</v>
      </c>
      <c r="I17" s="150"/>
      <c r="J17" s="564"/>
      <c r="K17" s="150"/>
      <c r="L17" s="493"/>
      <c r="M17" s="150"/>
      <c r="N17" s="493"/>
      <c r="O17" s="150"/>
      <c r="P17" s="493"/>
      <c r="Q17" s="150"/>
      <c r="R17" s="493"/>
      <c r="S17" s="150"/>
    </row>
    <row r="18" spans="1:19" s="4" customFormat="1" ht="53.25" customHeight="1">
      <c r="A18" s="478"/>
      <c r="B18" s="188" t="s">
        <v>506</v>
      </c>
      <c r="C18" s="470"/>
      <c r="D18" s="187">
        <v>69000</v>
      </c>
      <c r="E18" s="470"/>
      <c r="F18" s="8" t="s">
        <v>494</v>
      </c>
      <c r="G18" s="150"/>
      <c r="H18" s="60" t="s">
        <v>507</v>
      </c>
      <c r="I18" s="150"/>
      <c r="J18" s="564"/>
      <c r="K18" s="150"/>
      <c r="L18" s="493"/>
      <c r="M18" s="150"/>
      <c r="N18" s="493"/>
      <c r="O18" s="150"/>
      <c r="P18" s="493"/>
      <c r="Q18" s="150"/>
      <c r="R18" s="493"/>
      <c r="S18" s="150"/>
    </row>
    <row r="19" spans="1:19" s="4" customFormat="1" ht="53.25" customHeight="1">
      <c r="A19" s="478"/>
      <c r="B19" s="188" t="s">
        <v>508</v>
      </c>
      <c r="C19" s="470"/>
      <c r="D19" s="189">
        <v>135337650</v>
      </c>
      <c r="E19" s="470"/>
      <c r="F19" s="8" t="s">
        <v>499</v>
      </c>
      <c r="G19" s="150"/>
      <c r="H19" s="60" t="s">
        <v>507</v>
      </c>
      <c r="I19" s="150"/>
      <c r="J19" s="564"/>
      <c r="K19" s="150"/>
      <c r="L19" s="493"/>
      <c r="M19" s="150"/>
      <c r="N19" s="493"/>
      <c r="O19" s="150"/>
      <c r="P19" s="493"/>
      <c r="Q19" s="150"/>
      <c r="R19" s="493"/>
      <c r="S19" s="150"/>
    </row>
    <row r="20" spans="1:19" s="4" customFormat="1" ht="53.25" customHeight="1">
      <c r="A20" s="478"/>
      <c r="B20" s="14" t="s">
        <v>509</v>
      </c>
      <c r="C20" s="470"/>
      <c r="D20" s="190">
        <v>236000</v>
      </c>
      <c r="E20" s="470"/>
      <c r="F20" s="8" t="s">
        <v>494</v>
      </c>
      <c r="G20" s="150"/>
      <c r="H20" s="60" t="s">
        <v>510</v>
      </c>
      <c r="I20" s="150"/>
      <c r="J20" s="564"/>
      <c r="K20" s="150"/>
      <c r="L20" s="493"/>
      <c r="M20" s="150"/>
      <c r="N20" s="493"/>
      <c r="O20" s="150"/>
      <c r="P20" s="493"/>
      <c r="Q20" s="150"/>
      <c r="R20" s="493"/>
      <c r="S20" s="150"/>
    </row>
    <row r="21" spans="1:19" s="4" customFormat="1" ht="53.25" customHeight="1">
      <c r="A21" s="478"/>
      <c r="B21" s="14" t="str">
        <f>LEFT(B20,SEARCH(",",B20))&amp;" value"</f>
        <v>Cooper, value</v>
      </c>
      <c r="C21" s="470"/>
      <c r="D21" s="191">
        <v>243320000</v>
      </c>
      <c r="E21" s="470"/>
      <c r="F21" s="8" t="s">
        <v>499</v>
      </c>
      <c r="G21" s="150"/>
      <c r="H21" s="60" t="s">
        <v>510</v>
      </c>
      <c r="I21" s="150"/>
      <c r="J21" s="564"/>
      <c r="K21" s="150"/>
      <c r="L21" s="493"/>
      <c r="M21" s="150"/>
      <c r="N21" s="493"/>
      <c r="O21" s="150"/>
      <c r="P21" s="493"/>
      <c r="Q21" s="150"/>
      <c r="R21" s="493"/>
      <c r="S21" s="150"/>
    </row>
    <row r="22" spans="1:19" s="4" customFormat="1" ht="53.25" customHeight="1">
      <c r="A22" s="478"/>
      <c r="B22" s="14" t="s">
        <v>511</v>
      </c>
      <c r="C22" s="470"/>
      <c r="D22" s="191">
        <v>378000</v>
      </c>
      <c r="E22" s="470"/>
      <c r="F22" s="8" t="s">
        <v>494</v>
      </c>
      <c r="G22" s="150"/>
      <c r="H22" s="60" t="s">
        <v>512</v>
      </c>
      <c r="I22" s="150"/>
      <c r="J22" s="564"/>
      <c r="K22" s="150"/>
      <c r="L22" s="493"/>
      <c r="M22" s="150"/>
      <c r="N22" s="493"/>
      <c r="O22" s="150"/>
      <c r="P22" s="493"/>
      <c r="Q22" s="150"/>
      <c r="R22" s="493"/>
      <c r="S22" s="150"/>
    </row>
    <row r="23" spans="1:19" s="4" customFormat="1" ht="53.25" customHeight="1">
      <c r="A23" s="478"/>
      <c r="B23" s="14" t="s">
        <v>513</v>
      </c>
      <c r="C23" s="470"/>
      <c r="D23" s="191">
        <v>7585568</v>
      </c>
      <c r="E23" s="470"/>
      <c r="F23" s="8" t="s">
        <v>499</v>
      </c>
      <c r="G23" s="150"/>
      <c r="H23" s="60" t="s">
        <v>512</v>
      </c>
      <c r="I23" s="150"/>
      <c r="J23" s="564"/>
      <c r="K23" s="150"/>
      <c r="L23" s="493"/>
      <c r="M23" s="150"/>
      <c r="N23" s="493"/>
      <c r="O23" s="150"/>
      <c r="P23" s="493"/>
      <c r="Q23" s="150"/>
      <c r="R23" s="493"/>
      <c r="S23" s="150"/>
    </row>
    <row r="24" spans="1:19" s="4" customFormat="1" ht="53.25" customHeight="1">
      <c r="A24" s="478"/>
      <c r="B24" s="14" t="s">
        <v>514</v>
      </c>
      <c r="C24" s="470"/>
      <c r="D24" s="191">
        <v>346000</v>
      </c>
      <c r="E24" s="470"/>
      <c r="F24" s="8" t="s">
        <v>494</v>
      </c>
      <c r="G24" s="150"/>
      <c r="H24" s="60" t="s">
        <v>515</v>
      </c>
      <c r="I24" s="150"/>
      <c r="J24" s="564"/>
      <c r="K24" s="150"/>
      <c r="L24" s="493"/>
      <c r="M24" s="150"/>
      <c r="N24" s="493"/>
      <c r="O24" s="150"/>
      <c r="P24" s="493"/>
      <c r="Q24" s="150"/>
      <c r="R24" s="493"/>
      <c r="S24" s="150"/>
    </row>
    <row r="25" spans="1:19" s="4" customFormat="1" ht="53.25" customHeight="1">
      <c r="A25" s="478"/>
      <c r="B25" s="14" t="str">
        <f>LEFT(B24,SEARCH(",",B24))&amp;" value"</f>
        <v>bituminous sand &amp; sandstone and gravel, value</v>
      </c>
      <c r="C25" s="470"/>
      <c r="D25" s="191">
        <v>9374650</v>
      </c>
      <c r="E25" s="470"/>
      <c r="F25" s="8" t="s">
        <v>499</v>
      </c>
      <c r="G25" s="150"/>
      <c r="H25" s="60" t="s">
        <v>515</v>
      </c>
      <c r="I25" s="150"/>
      <c r="J25" s="564"/>
      <c r="K25" s="150"/>
      <c r="L25" s="493"/>
      <c r="M25" s="150"/>
      <c r="N25" s="493"/>
      <c r="O25" s="150"/>
      <c r="P25" s="493"/>
      <c r="Q25" s="150"/>
      <c r="R25" s="493"/>
      <c r="S25" s="150"/>
    </row>
    <row r="26" spans="1:19" s="4" customFormat="1" ht="53.25" customHeight="1">
      <c r="A26" s="478"/>
      <c r="B26" s="14" t="s">
        <v>516</v>
      </c>
      <c r="C26" s="470"/>
      <c r="D26" s="191">
        <v>4330000</v>
      </c>
      <c r="E26" s="470"/>
      <c r="F26" s="8" t="s">
        <v>517</v>
      </c>
      <c r="G26" s="150"/>
      <c r="H26" s="60" t="s">
        <v>518</v>
      </c>
      <c r="I26" s="150"/>
      <c r="J26" s="564"/>
      <c r="K26" s="150"/>
      <c r="L26" s="493"/>
      <c r="M26" s="150"/>
      <c r="N26" s="493"/>
      <c r="O26" s="150"/>
      <c r="P26" s="493"/>
      <c r="Q26" s="150"/>
      <c r="R26" s="493"/>
      <c r="S26" s="150"/>
    </row>
    <row r="27" spans="1:19" s="4" customFormat="1" ht="53.25" customHeight="1">
      <c r="A27" s="479"/>
      <c r="B27" s="15" t="str">
        <f>LEFT(B26,SEARCH(",",B26))&amp;" value"</f>
        <v>limestone plus building materials, value</v>
      </c>
      <c r="C27" s="480"/>
      <c r="D27" s="192">
        <v>184699352</v>
      </c>
      <c r="E27" s="480"/>
      <c r="F27" s="10" t="s">
        <v>499</v>
      </c>
      <c r="G27" s="150"/>
      <c r="H27" s="60" t="s">
        <v>518</v>
      </c>
      <c r="I27" s="150"/>
      <c r="J27" s="565"/>
      <c r="K27" s="150"/>
      <c r="L27" s="493"/>
      <c r="M27" s="150"/>
      <c r="N27" s="493"/>
      <c r="O27" s="150"/>
      <c r="P27" s="493"/>
      <c r="Q27" s="150"/>
      <c r="R27" s="493"/>
      <c r="S27" s="150"/>
    </row>
  </sheetData>
  <mergeCells count="1">
    <mergeCell ref="J10:J27"/>
  </mergeCells>
  <hyperlinks>
    <hyperlink ref="B9" r:id="rId1" xr:uid="{00000000-0004-0000-0900-000000000000}"/>
  </hyperlinks>
  <pageMargins left="0.7" right="0.7" top="0.75" bottom="0.75" header="0.3" footer="0.3"/>
  <pageSetup paperSize="8"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sheetPr>
  <dimension ref="A1:KJ26"/>
  <sheetViews>
    <sheetView zoomScale="85" zoomScaleNormal="85" workbookViewId="0">
      <selection activeCell="N11" sqref="N11"/>
    </sheetView>
  </sheetViews>
  <sheetFormatPr defaultColWidth="10.5" defaultRowHeight="16.5"/>
  <cols>
    <col min="1" max="1" width="15" style="150" customWidth="1"/>
    <col min="2" max="2" width="30.375" style="150" customWidth="1"/>
    <col min="3" max="3" width="4.875" style="150" customWidth="1"/>
    <col min="4" max="4" width="40.5" style="150" customWidth="1"/>
    <col min="5" max="5" width="4.875" style="150" customWidth="1"/>
    <col min="6" max="6" width="18" style="150" customWidth="1"/>
    <col min="7" max="7" width="3" style="150" customWidth="1"/>
    <col min="8" max="8" width="18"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296" ht="27">
      <c r="A1" s="149" t="s">
        <v>519</v>
      </c>
    </row>
    <row r="2" spans="1:296" s="20" customFormat="1">
      <c r="A2" s="150"/>
      <c r="B2" s="150"/>
      <c r="C2" s="150"/>
      <c r="D2" s="150"/>
      <c r="E2" s="150"/>
      <c r="F2" s="150"/>
      <c r="G2" s="150"/>
      <c r="H2" s="150"/>
      <c r="I2" s="150"/>
      <c r="J2" s="150"/>
      <c r="K2" s="150"/>
      <c r="L2" s="150"/>
      <c r="M2" s="150"/>
      <c r="N2" s="150"/>
      <c r="O2" s="150"/>
      <c r="P2" s="150"/>
      <c r="Q2" s="150"/>
      <c r="R2" s="150"/>
    </row>
    <row r="3" spans="1:296" s="1" customFormat="1" ht="157.5">
      <c r="A3" s="21" t="s">
        <v>520</v>
      </c>
      <c r="B3" s="22" t="s">
        <v>521</v>
      </c>
      <c r="C3" s="23"/>
      <c r="D3" s="8" t="s">
        <v>522</v>
      </c>
      <c r="E3" s="23"/>
      <c r="F3" s="24"/>
      <c r="G3" s="23"/>
      <c r="H3" s="24"/>
      <c r="I3" s="23"/>
      <c r="J3" s="491"/>
      <c r="K3" s="20"/>
      <c r="L3" s="492" t="s">
        <v>523</v>
      </c>
      <c r="M3" s="20"/>
      <c r="N3" s="493"/>
      <c r="O3" s="20"/>
      <c r="P3" s="493"/>
      <c r="Q3" s="20"/>
      <c r="R3" s="493"/>
    </row>
    <row r="4" spans="1:296" s="1" customFormat="1" ht="19.5">
      <c r="B4" s="2"/>
      <c r="D4" s="2"/>
      <c r="F4" s="2"/>
      <c r="H4" s="2"/>
      <c r="J4" s="3"/>
      <c r="L4" s="3"/>
      <c r="S4" s="18"/>
    </row>
    <row r="5" spans="1:296" s="1" customFormat="1" ht="97.5">
      <c r="B5" s="2" t="s">
        <v>120</v>
      </c>
      <c r="D5" s="57" t="s">
        <v>121</v>
      </c>
      <c r="E5" s="29"/>
      <c r="F5" s="57" t="s">
        <v>122</v>
      </c>
      <c r="G5" s="29"/>
      <c r="H5" s="57" t="s">
        <v>123</v>
      </c>
      <c r="I5" s="36"/>
      <c r="J5" s="30" t="s">
        <v>124</v>
      </c>
      <c r="K5" s="18"/>
      <c r="L5" s="19" t="s">
        <v>125</v>
      </c>
      <c r="M5" s="18"/>
      <c r="N5" s="19" t="s">
        <v>126</v>
      </c>
      <c r="O5" s="18"/>
      <c r="P5" s="19" t="s">
        <v>127</v>
      </c>
      <c r="Q5" s="18"/>
      <c r="R5" s="19" t="s">
        <v>128</v>
      </c>
    </row>
    <row r="6" spans="1:296" s="20" customFormat="1" ht="19.5">
      <c r="A6" s="1"/>
      <c r="B6" s="2"/>
      <c r="C6" s="1"/>
      <c r="D6" s="2"/>
      <c r="E6" s="1"/>
      <c r="F6" s="2"/>
      <c r="G6" s="1"/>
      <c r="H6" s="2"/>
      <c r="I6" s="1"/>
      <c r="J6" s="3"/>
      <c r="K6" s="1"/>
      <c r="L6" s="3"/>
      <c r="M6" s="1"/>
      <c r="N6" s="3"/>
      <c r="O6" s="1"/>
      <c r="P6" s="3"/>
      <c r="Q6" s="1"/>
      <c r="R6" s="3"/>
    </row>
    <row r="7" spans="1:296" s="1" customFormat="1" ht="47.25">
      <c r="A7" s="27" t="s">
        <v>175</v>
      </c>
      <c r="B7" s="441" t="s">
        <v>524</v>
      </c>
      <c r="C7" s="20"/>
      <c r="D7" s="5" t="s">
        <v>177</v>
      </c>
      <c r="E7" s="20"/>
      <c r="F7" s="28"/>
      <c r="G7" s="20"/>
      <c r="H7" s="28"/>
      <c r="I7" s="20"/>
      <c r="J7" s="465"/>
      <c r="K7" s="20"/>
      <c r="L7" s="20"/>
      <c r="M7" s="20"/>
      <c r="N7" s="20"/>
      <c r="O7" s="20"/>
      <c r="P7" s="20"/>
      <c r="Q7" s="20"/>
      <c r="R7" s="20"/>
    </row>
    <row r="8" spans="1:296" s="4" customFormat="1" ht="19.5">
      <c r="A8" s="1"/>
      <c r="B8" s="2"/>
      <c r="C8" s="1"/>
      <c r="D8" s="2"/>
      <c r="E8" s="1"/>
      <c r="F8" s="2"/>
      <c r="G8" s="1"/>
      <c r="H8" s="2"/>
      <c r="I8" s="1"/>
      <c r="J8" s="3"/>
      <c r="K8" s="1"/>
      <c r="L8" s="3"/>
      <c r="M8" s="1"/>
      <c r="N8" s="3"/>
      <c r="O8" s="1"/>
      <c r="P8" s="3"/>
      <c r="Q8" s="1"/>
      <c r="R8" s="3"/>
      <c r="S8" s="497"/>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454"/>
      <c r="CU8" s="454"/>
      <c r="CV8" s="454"/>
      <c r="CW8" s="454"/>
      <c r="CX8" s="454"/>
      <c r="CY8" s="454"/>
      <c r="CZ8" s="454"/>
      <c r="DA8" s="454"/>
      <c r="DB8" s="454"/>
      <c r="DC8" s="454"/>
      <c r="DD8" s="454"/>
      <c r="DE8" s="454"/>
      <c r="DF8" s="454"/>
      <c r="DG8" s="454"/>
      <c r="DH8" s="454"/>
      <c r="DI8" s="454"/>
      <c r="DJ8" s="454"/>
      <c r="DK8" s="454"/>
      <c r="DL8" s="454"/>
      <c r="DM8" s="454"/>
      <c r="DN8" s="454"/>
      <c r="DO8" s="454"/>
      <c r="DP8" s="454"/>
      <c r="DQ8" s="454"/>
      <c r="DR8" s="454"/>
      <c r="DS8" s="454"/>
      <c r="DT8" s="454"/>
      <c r="DU8" s="454"/>
      <c r="DV8" s="454"/>
      <c r="DW8" s="454"/>
      <c r="DX8" s="454"/>
      <c r="DY8" s="454"/>
      <c r="DZ8" s="454"/>
      <c r="EA8" s="454"/>
      <c r="EB8" s="454"/>
      <c r="EC8" s="454"/>
      <c r="ED8" s="454"/>
      <c r="EE8" s="454"/>
      <c r="EF8" s="454"/>
      <c r="EG8" s="454"/>
      <c r="EH8" s="454"/>
      <c r="EI8" s="454"/>
      <c r="EJ8" s="454"/>
      <c r="EK8" s="454"/>
      <c r="EL8" s="454"/>
      <c r="EM8" s="454"/>
      <c r="EN8" s="454"/>
      <c r="EO8" s="454"/>
      <c r="EP8" s="454"/>
      <c r="EQ8" s="454"/>
      <c r="ER8" s="454"/>
      <c r="ES8" s="454"/>
      <c r="ET8" s="454"/>
      <c r="EU8" s="454"/>
      <c r="EV8" s="454"/>
      <c r="EW8" s="454"/>
      <c r="EX8" s="454"/>
      <c r="EY8" s="454"/>
      <c r="EZ8" s="454"/>
      <c r="FA8" s="454"/>
      <c r="FB8" s="454"/>
      <c r="FC8" s="454"/>
      <c r="FD8" s="454"/>
      <c r="FE8" s="454"/>
      <c r="FF8" s="454"/>
      <c r="FG8" s="454"/>
      <c r="FH8" s="454"/>
      <c r="FI8" s="454"/>
      <c r="FJ8" s="454"/>
      <c r="FK8" s="454"/>
      <c r="FL8" s="454"/>
      <c r="FM8" s="454"/>
      <c r="FN8" s="454"/>
      <c r="FO8" s="454"/>
      <c r="FP8" s="454"/>
      <c r="FQ8" s="454"/>
      <c r="FR8" s="454"/>
      <c r="FS8" s="454"/>
      <c r="FT8" s="454"/>
      <c r="FU8" s="454"/>
      <c r="FV8" s="454"/>
      <c r="FW8" s="454"/>
      <c r="FX8" s="454"/>
      <c r="FY8" s="454"/>
      <c r="FZ8" s="454"/>
      <c r="GA8" s="454"/>
      <c r="GB8" s="454"/>
      <c r="GC8" s="454"/>
      <c r="GD8" s="454"/>
      <c r="GE8" s="454"/>
      <c r="GF8" s="454"/>
      <c r="GG8" s="454"/>
      <c r="GH8" s="454"/>
      <c r="GI8" s="454"/>
      <c r="GJ8" s="454"/>
      <c r="GK8" s="454"/>
      <c r="GL8" s="454"/>
      <c r="GM8" s="454"/>
      <c r="GN8" s="454"/>
      <c r="GO8" s="454"/>
      <c r="GP8" s="454"/>
      <c r="GQ8" s="454"/>
      <c r="GR8" s="454"/>
      <c r="GS8" s="454"/>
      <c r="GT8" s="454"/>
      <c r="GU8" s="454"/>
      <c r="GV8" s="454"/>
      <c r="GW8" s="454"/>
      <c r="GX8" s="454"/>
      <c r="GY8" s="454"/>
      <c r="GZ8" s="454"/>
      <c r="HA8" s="454"/>
      <c r="HB8" s="454"/>
      <c r="HC8" s="454"/>
      <c r="HD8" s="454"/>
      <c r="HE8" s="454"/>
      <c r="HF8" s="454"/>
      <c r="HG8" s="454"/>
      <c r="HH8" s="454"/>
      <c r="HI8" s="454"/>
      <c r="HJ8" s="454"/>
      <c r="HK8" s="454"/>
      <c r="HL8" s="454"/>
      <c r="HM8" s="454"/>
      <c r="HN8" s="454"/>
      <c r="HO8" s="454"/>
      <c r="HP8" s="454"/>
      <c r="HQ8" s="454"/>
      <c r="HR8" s="454"/>
      <c r="HS8" s="454"/>
      <c r="HT8" s="454"/>
      <c r="HU8" s="454"/>
      <c r="HV8" s="454"/>
      <c r="HW8" s="454"/>
      <c r="HX8" s="454"/>
      <c r="HY8" s="454"/>
      <c r="HZ8" s="454"/>
      <c r="IA8" s="454"/>
      <c r="IB8" s="454"/>
      <c r="IC8" s="454"/>
      <c r="ID8" s="454"/>
      <c r="IE8" s="454"/>
      <c r="IF8" s="454"/>
      <c r="IG8" s="454"/>
      <c r="IH8" s="454"/>
      <c r="II8" s="454"/>
      <c r="IJ8" s="454"/>
      <c r="IK8" s="454"/>
      <c r="IL8" s="454"/>
      <c r="IM8" s="454"/>
      <c r="IN8" s="454"/>
      <c r="IO8" s="454"/>
      <c r="IP8" s="454"/>
      <c r="IQ8" s="454"/>
      <c r="IR8" s="454"/>
      <c r="IS8" s="454"/>
      <c r="IT8" s="454"/>
      <c r="IU8" s="454"/>
      <c r="IV8" s="454"/>
      <c r="IW8" s="454"/>
      <c r="IX8" s="454"/>
      <c r="IY8" s="454"/>
      <c r="IZ8" s="454"/>
      <c r="JA8" s="454"/>
      <c r="JB8" s="454"/>
      <c r="JC8" s="454"/>
      <c r="JD8" s="454"/>
      <c r="JE8" s="454"/>
      <c r="JF8" s="454"/>
      <c r="JG8" s="454"/>
      <c r="JH8" s="454"/>
      <c r="JI8" s="454"/>
      <c r="JJ8" s="454"/>
      <c r="JK8" s="454"/>
      <c r="JL8" s="454"/>
      <c r="JM8" s="454"/>
      <c r="JN8" s="454"/>
      <c r="JO8" s="454"/>
      <c r="JP8" s="454"/>
      <c r="JQ8" s="454"/>
      <c r="JR8" s="454"/>
      <c r="JS8" s="454"/>
      <c r="JT8" s="454"/>
      <c r="JU8" s="454"/>
      <c r="JV8" s="454"/>
      <c r="JW8" s="454"/>
      <c r="JX8" s="454"/>
      <c r="JY8" s="454"/>
      <c r="JZ8" s="454"/>
      <c r="KA8" s="454"/>
      <c r="KB8" s="454"/>
      <c r="KC8" s="454"/>
      <c r="KD8" s="454"/>
      <c r="KE8" s="454"/>
      <c r="KF8" s="454"/>
      <c r="KG8" s="454"/>
      <c r="KH8" s="454"/>
      <c r="KI8" s="454"/>
      <c r="KJ8" s="454"/>
    </row>
    <row r="9" spans="1:296" s="4" customFormat="1" ht="19.5">
      <c r="A9" s="494"/>
      <c r="B9" s="16" t="s">
        <v>483</v>
      </c>
      <c r="C9" s="495"/>
      <c r="D9" s="499"/>
      <c r="E9" s="495"/>
      <c r="F9" s="499"/>
      <c r="G9" s="496"/>
      <c r="H9" s="499"/>
      <c r="I9" s="496"/>
      <c r="J9" s="500"/>
      <c r="K9" s="497"/>
      <c r="L9" s="500"/>
      <c r="M9" s="497"/>
      <c r="N9" s="500"/>
      <c r="O9" s="497"/>
      <c r="P9" s="500"/>
      <c r="Q9" s="497"/>
      <c r="R9" s="500"/>
      <c r="S9" s="1"/>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4"/>
      <c r="CD9" s="454"/>
      <c r="CE9" s="454"/>
      <c r="CF9" s="454"/>
      <c r="CG9" s="454"/>
      <c r="CH9" s="454"/>
      <c r="CI9" s="454"/>
      <c r="CJ9" s="454"/>
      <c r="CK9" s="454"/>
      <c r="CL9" s="454"/>
      <c r="CM9" s="454"/>
      <c r="CN9" s="454"/>
      <c r="CO9" s="454"/>
      <c r="CP9" s="454"/>
      <c r="CQ9" s="454"/>
      <c r="CR9" s="454"/>
      <c r="CS9" s="454"/>
      <c r="CT9" s="454"/>
      <c r="CU9" s="454"/>
      <c r="CV9" s="454"/>
      <c r="CW9" s="454"/>
      <c r="CX9" s="454"/>
      <c r="CY9" s="454"/>
      <c r="CZ9" s="454"/>
      <c r="DA9" s="454"/>
      <c r="DB9" s="454"/>
      <c r="DC9" s="454"/>
      <c r="DD9" s="454"/>
      <c r="DE9" s="454"/>
      <c r="DF9" s="454"/>
      <c r="DG9" s="454"/>
      <c r="DH9" s="454"/>
      <c r="DI9" s="454"/>
      <c r="DJ9" s="454"/>
      <c r="DK9" s="454"/>
      <c r="DL9" s="454"/>
      <c r="DM9" s="454"/>
      <c r="DN9" s="454"/>
      <c r="DO9" s="454"/>
      <c r="DP9" s="454"/>
      <c r="DQ9" s="454"/>
      <c r="DR9" s="454"/>
      <c r="DS9" s="454"/>
      <c r="DT9" s="454"/>
      <c r="DU9" s="454"/>
      <c r="DV9" s="454"/>
      <c r="DW9" s="454"/>
      <c r="DX9" s="454"/>
      <c r="DY9" s="454"/>
      <c r="DZ9" s="454"/>
      <c r="EA9" s="454"/>
      <c r="EB9" s="454"/>
      <c r="EC9" s="454"/>
      <c r="ED9" s="454"/>
      <c r="EE9" s="454"/>
      <c r="EF9" s="454"/>
      <c r="EG9" s="454"/>
      <c r="EH9" s="454"/>
      <c r="EI9" s="454"/>
      <c r="EJ9" s="454"/>
      <c r="EK9" s="454"/>
      <c r="EL9" s="454"/>
      <c r="EM9" s="454"/>
      <c r="EN9" s="454"/>
      <c r="EO9" s="454"/>
      <c r="EP9" s="454"/>
      <c r="EQ9" s="454"/>
      <c r="ER9" s="454"/>
      <c r="ES9" s="454"/>
      <c r="ET9" s="454"/>
      <c r="EU9" s="454"/>
      <c r="EV9" s="454"/>
      <c r="EW9" s="454"/>
      <c r="EX9" s="454"/>
      <c r="EY9" s="454"/>
      <c r="EZ9" s="454"/>
      <c r="FA9" s="454"/>
      <c r="FB9" s="454"/>
      <c r="FC9" s="454"/>
      <c r="FD9" s="454"/>
      <c r="FE9" s="454"/>
      <c r="FF9" s="454"/>
      <c r="FG9" s="454"/>
      <c r="FH9" s="454"/>
      <c r="FI9" s="454"/>
      <c r="FJ9" s="454"/>
      <c r="FK9" s="454"/>
      <c r="FL9" s="454"/>
      <c r="FM9" s="454"/>
      <c r="FN9" s="454"/>
      <c r="FO9" s="454"/>
      <c r="FP9" s="454"/>
      <c r="FQ9" s="454"/>
      <c r="FR9" s="454"/>
      <c r="FS9" s="454"/>
      <c r="FT9" s="454"/>
      <c r="FU9" s="454"/>
      <c r="FV9" s="454"/>
      <c r="FW9" s="454"/>
      <c r="FX9" s="454"/>
      <c r="FY9" s="454"/>
      <c r="FZ9" s="454"/>
      <c r="GA9" s="454"/>
      <c r="GB9" s="454"/>
      <c r="GC9" s="454"/>
      <c r="GD9" s="454"/>
      <c r="GE9" s="454"/>
      <c r="GF9" s="454"/>
      <c r="GG9" s="454"/>
      <c r="GH9" s="454"/>
      <c r="GI9" s="454"/>
      <c r="GJ9" s="454"/>
      <c r="GK9" s="454"/>
      <c r="GL9" s="454"/>
      <c r="GM9" s="454"/>
      <c r="GN9" s="454"/>
      <c r="GO9" s="454"/>
      <c r="GP9" s="454"/>
      <c r="GQ9" s="454"/>
      <c r="GR9" s="454"/>
      <c r="GS9" s="454"/>
      <c r="GT9" s="454"/>
      <c r="GU9" s="454"/>
      <c r="GV9" s="454"/>
      <c r="GW9" s="454"/>
      <c r="GX9" s="454"/>
      <c r="GY9" s="454"/>
      <c r="GZ9" s="454"/>
      <c r="HA9" s="454"/>
      <c r="HB9" s="454"/>
      <c r="HC9" s="454"/>
      <c r="HD9" s="454"/>
      <c r="HE9" s="454"/>
      <c r="HF9" s="454"/>
      <c r="HG9" s="454"/>
      <c r="HH9" s="454"/>
      <c r="HI9" s="454"/>
      <c r="HJ9" s="454"/>
      <c r="HK9" s="454"/>
      <c r="HL9" s="454"/>
      <c r="HM9" s="454"/>
      <c r="HN9" s="454"/>
      <c r="HO9" s="454"/>
      <c r="HP9" s="454"/>
      <c r="HQ9" s="454"/>
      <c r="HR9" s="454"/>
      <c r="HS9" s="454"/>
      <c r="HT9" s="454"/>
      <c r="HU9" s="454"/>
      <c r="HV9" s="454"/>
      <c r="HW9" s="454"/>
      <c r="HX9" s="454"/>
      <c r="HY9" s="454"/>
      <c r="HZ9" s="454"/>
      <c r="IA9" s="454"/>
      <c r="IB9" s="454"/>
      <c r="IC9" s="454"/>
      <c r="ID9" s="454"/>
      <c r="IE9" s="454"/>
      <c r="IF9" s="454"/>
      <c r="IG9" s="454"/>
      <c r="IH9" s="454"/>
      <c r="II9" s="454"/>
      <c r="IJ9" s="454"/>
      <c r="IK9" s="454"/>
      <c r="IL9" s="454"/>
      <c r="IM9" s="454"/>
      <c r="IN9" s="454"/>
      <c r="IO9" s="454"/>
      <c r="IP9" s="454"/>
      <c r="IQ9" s="454"/>
      <c r="IR9" s="454"/>
      <c r="IS9" s="454"/>
      <c r="IT9" s="454"/>
      <c r="IU9" s="454"/>
      <c r="IV9" s="454"/>
      <c r="IW9" s="454"/>
      <c r="IX9" s="454"/>
      <c r="IY9" s="454"/>
      <c r="IZ9" s="454"/>
      <c r="JA9" s="454"/>
      <c r="JB9" s="454"/>
      <c r="JC9" s="454"/>
      <c r="JD9" s="454"/>
      <c r="JE9" s="454"/>
      <c r="JF9" s="454"/>
      <c r="JG9" s="454"/>
      <c r="JH9" s="454"/>
      <c r="JI9" s="454"/>
      <c r="JJ9" s="454"/>
      <c r="JK9" s="454"/>
      <c r="JL9" s="454"/>
      <c r="JM9" s="454"/>
      <c r="JN9" s="454"/>
      <c r="JO9" s="454"/>
      <c r="JP9" s="454"/>
      <c r="JQ9" s="454"/>
      <c r="JR9" s="454"/>
      <c r="JS9" s="454"/>
      <c r="JT9" s="454"/>
      <c r="JU9" s="454"/>
      <c r="JV9" s="454"/>
      <c r="JW9" s="454"/>
      <c r="JX9" s="454"/>
      <c r="JY9" s="454"/>
      <c r="JZ9" s="454"/>
      <c r="KA9" s="454"/>
      <c r="KB9" s="454"/>
      <c r="KC9" s="454"/>
      <c r="KD9" s="454"/>
      <c r="KE9" s="454"/>
      <c r="KF9" s="454"/>
      <c r="KG9" s="454"/>
      <c r="KH9" s="454"/>
      <c r="KI9" s="454"/>
      <c r="KJ9" s="454"/>
    </row>
    <row r="10" spans="1:296" s="4" customFormat="1" ht="274.5" customHeight="1">
      <c r="A10" s="494"/>
      <c r="B10" s="22" t="s">
        <v>521</v>
      </c>
      <c r="C10" s="495"/>
      <c r="D10" s="6" t="s">
        <v>419</v>
      </c>
      <c r="E10" s="495"/>
      <c r="F10" s="60" t="s">
        <v>71</v>
      </c>
      <c r="G10" s="1"/>
      <c r="H10" s="60" t="s">
        <v>525</v>
      </c>
      <c r="I10" s="1"/>
      <c r="J10" s="567"/>
      <c r="K10" s="1"/>
      <c r="L10" s="399" t="s">
        <v>526</v>
      </c>
      <c r="M10" s="87"/>
      <c r="N10" s="399" t="s">
        <v>527</v>
      </c>
      <c r="O10" s="1"/>
      <c r="P10" s="492" t="s">
        <v>528</v>
      </c>
      <c r="Q10" s="1"/>
      <c r="R10" s="493"/>
      <c r="S10" s="20"/>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4"/>
      <c r="DE10" s="454"/>
      <c r="DF10" s="454"/>
      <c r="DG10" s="454"/>
      <c r="DH10" s="454"/>
      <c r="DI10" s="454"/>
      <c r="DJ10" s="454"/>
      <c r="DK10" s="454"/>
      <c r="DL10" s="454"/>
      <c r="DM10" s="454"/>
      <c r="DN10" s="454"/>
      <c r="DO10" s="454"/>
      <c r="DP10" s="454"/>
      <c r="DQ10" s="454"/>
      <c r="DR10" s="454"/>
      <c r="DS10" s="454"/>
      <c r="DT10" s="454"/>
      <c r="DU10" s="454"/>
      <c r="DV10" s="454"/>
      <c r="DW10" s="454"/>
      <c r="DX10" s="454"/>
      <c r="DY10" s="454"/>
      <c r="DZ10" s="454"/>
      <c r="EA10" s="454"/>
      <c r="EB10" s="454"/>
      <c r="EC10" s="454"/>
      <c r="ED10" s="454"/>
      <c r="EE10" s="454"/>
      <c r="EF10" s="454"/>
      <c r="EG10" s="454"/>
      <c r="EH10" s="454"/>
      <c r="EI10" s="454"/>
      <c r="EJ10" s="454"/>
      <c r="EK10" s="454"/>
      <c r="EL10" s="454"/>
      <c r="EM10" s="454"/>
      <c r="EN10" s="454"/>
      <c r="EO10" s="454"/>
      <c r="EP10" s="454"/>
      <c r="EQ10" s="454"/>
      <c r="ER10" s="454"/>
      <c r="ES10" s="454"/>
      <c r="ET10" s="454"/>
      <c r="EU10" s="454"/>
      <c r="EV10" s="454"/>
      <c r="EW10" s="454"/>
      <c r="EX10" s="454"/>
      <c r="EY10" s="454"/>
      <c r="EZ10" s="454"/>
      <c r="FA10" s="454"/>
      <c r="FB10" s="454"/>
      <c r="FC10" s="454"/>
      <c r="FD10" s="454"/>
      <c r="FE10" s="454"/>
      <c r="FF10" s="454"/>
      <c r="FG10" s="454"/>
      <c r="FH10" s="454"/>
      <c r="FI10" s="454"/>
      <c r="FJ10" s="454"/>
      <c r="FK10" s="454"/>
      <c r="FL10" s="454"/>
      <c r="FM10" s="454"/>
      <c r="FN10" s="454"/>
      <c r="FO10" s="454"/>
      <c r="FP10" s="454"/>
      <c r="FQ10" s="454"/>
      <c r="FR10" s="454"/>
      <c r="FS10" s="454"/>
      <c r="FT10" s="454"/>
      <c r="FU10" s="454"/>
      <c r="FV10" s="454"/>
      <c r="FW10" s="454"/>
      <c r="FX10" s="454"/>
      <c r="FY10" s="454"/>
      <c r="FZ10" s="454"/>
      <c r="GA10" s="454"/>
      <c r="GB10" s="454"/>
      <c r="GC10" s="454"/>
      <c r="GD10" s="454"/>
      <c r="GE10" s="454"/>
      <c r="GF10" s="454"/>
      <c r="GG10" s="454"/>
      <c r="GH10" s="454"/>
      <c r="GI10" s="454"/>
      <c r="GJ10" s="454"/>
      <c r="GK10" s="454"/>
      <c r="GL10" s="454"/>
      <c r="GM10" s="454"/>
      <c r="GN10" s="454"/>
      <c r="GO10" s="454"/>
      <c r="GP10" s="454"/>
      <c r="GQ10" s="454"/>
      <c r="GR10" s="454"/>
      <c r="GS10" s="454"/>
      <c r="GT10" s="454"/>
      <c r="GU10" s="454"/>
      <c r="GV10" s="454"/>
      <c r="GW10" s="454"/>
      <c r="GX10" s="454"/>
      <c r="GY10" s="454"/>
      <c r="GZ10" s="454"/>
      <c r="HA10" s="454"/>
      <c r="HB10" s="454"/>
      <c r="HC10" s="454"/>
      <c r="HD10" s="454"/>
      <c r="HE10" s="454"/>
      <c r="HF10" s="454"/>
      <c r="HG10" s="454"/>
      <c r="HH10" s="454"/>
      <c r="HI10" s="454"/>
      <c r="HJ10" s="454"/>
      <c r="HK10" s="454"/>
      <c r="HL10" s="454"/>
      <c r="HM10" s="454"/>
      <c r="HN10" s="454"/>
      <c r="HO10" s="454"/>
      <c r="HP10" s="454"/>
      <c r="HQ10" s="454"/>
      <c r="HR10" s="454"/>
      <c r="HS10" s="454"/>
      <c r="HT10" s="454"/>
      <c r="HU10" s="454"/>
      <c r="HV10" s="454"/>
      <c r="HW10" s="454"/>
      <c r="HX10" s="454"/>
      <c r="HY10" s="454"/>
      <c r="HZ10" s="454"/>
      <c r="IA10" s="454"/>
      <c r="IB10" s="454"/>
      <c r="IC10" s="454"/>
      <c r="ID10" s="454"/>
      <c r="IE10" s="454"/>
      <c r="IF10" s="454"/>
      <c r="IG10" s="454"/>
      <c r="IH10" s="454"/>
      <c r="II10" s="454"/>
      <c r="IJ10" s="454"/>
      <c r="IK10" s="454"/>
      <c r="IL10" s="454"/>
      <c r="IM10" s="454"/>
      <c r="IN10" s="454"/>
      <c r="IO10" s="454"/>
      <c r="IP10" s="454"/>
      <c r="IQ10" s="454"/>
      <c r="IR10" s="454"/>
      <c r="IS10" s="454"/>
      <c r="IT10" s="454"/>
      <c r="IU10" s="454"/>
      <c r="IV10" s="454"/>
      <c r="IW10" s="454"/>
      <c r="IX10" s="454"/>
      <c r="IY10" s="454"/>
      <c r="IZ10" s="454"/>
      <c r="JA10" s="454"/>
      <c r="JB10" s="454"/>
      <c r="JC10" s="454"/>
      <c r="JD10" s="454"/>
      <c r="JE10" s="454"/>
      <c r="JF10" s="454"/>
      <c r="JG10" s="454"/>
      <c r="JH10" s="454"/>
      <c r="JI10" s="454"/>
      <c r="JJ10" s="454"/>
      <c r="JK10" s="454"/>
      <c r="JL10" s="454"/>
      <c r="JM10" s="454"/>
      <c r="JN10" s="454"/>
      <c r="JO10" s="454"/>
      <c r="JP10" s="454"/>
      <c r="JQ10" s="454"/>
      <c r="JR10" s="454"/>
      <c r="JS10" s="454"/>
      <c r="JT10" s="454"/>
      <c r="JU10" s="454"/>
      <c r="JV10" s="454"/>
      <c r="JW10" s="454"/>
      <c r="JX10" s="454"/>
      <c r="JY10" s="454"/>
      <c r="JZ10" s="454"/>
      <c r="KA10" s="454"/>
      <c r="KB10" s="454"/>
      <c r="KC10" s="454"/>
      <c r="KD10" s="454"/>
      <c r="KE10" s="454"/>
      <c r="KF10" s="454"/>
      <c r="KG10" s="454"/>
      <c r="KH10" s="454"/>
      <c r="KI10" s="454"/>
      <c r="KJ10" s="454"/>
    </row>
    <row r="11" spans="1:296" s="4" customFormat="1" ht="78.75">
      <c r="A11" s="478"/>
      <c r="B11" s="13" t="s">
        <v>529</v>
      </c>
      <c r="C11" s="470"/>
      <c r="D11" s="8" t="s">
        <v>419</v>
      </c>
      <c r="E11" s="470"/>
      <c r="F11" s="60" t="s">
        <v>71</v>
      </c>
      <c r="G11" s="23"/>
      <c r="H11" s="60" t="s">
        <v>530</v>
      </c>
      <c r="I11" s="23"/>
      <c r="J11" s="564"/>
      <c r="K11" s="20"/>
      <c r="L11" s="401"/>
      <c r="M11" s="400"/>
      <c r="N11" s="399" t="s">
        <v>531</v>
      </c>
      <c r="O11" s="20"/>
      <c r="P11" s="402" t="s">
        <v>532</v>
      </c>
      <c r="Q11" s="20"/>
      <c r="R11" s="493"/>
      <c r="S11" s="1"/>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c r="CM11" s="454"/>
      <c r="CN11" s="454"/>
      <c r="CO11" s="454"/>
      <c r="CP11" s="454"/>
      <c r="CQ11" s="454"/>
      <c r="CR11" s="454"/>
      <c r="CS11" s="454"/>
      <c r="CT11" s="454"/>
      <c r="CU11" s="454"/>
      <c r="CV11" s="454"/>
      <c r="CW11" s="454"/>
      <c r="CX11" s="454"/>
      <c r="CY11" s="454"/>
      <c r="CZ11" s="454"/>
      <c r="DA11" s="454"/>
      <c r="DB11" s="454"/>
      <c r="DC11" s="454"/>
      <c r="DD11" s="454"/>
      <c r="DE11" s="454"/>
      <c r="DF11" s="454"/>
      <c r="DG11" s="454"/>
      <c r="DH11" s="454"/>
      <c r="DI11" s="454"/>
      <c r="DJ11" s="454"/>
      <c r="DK11" s="454"/>
      <c r="DL11" s="454"/>
      <c r="DM11" s="454"/>
      <c r="DN11" s="454"/>
      <c r="DO11" s="454"/>
      <c r="DP11" s="454"/>
      <c r="DQ11" s="454"/>
      <c r="DR11" s="454"/>
      <c r="DS11" s="454"/>
      <c r="DT11" s="454"/>
      <c r="DU11" s="454"/>
      <c r="DV11" s="454"/>
      <c r="DW11" s="454"/>
      <c r="DX11" s="454"/>
      <c r="DY11" s="454"/>
      <c r="DZ11" s="454"/>
      <c r="EA11" s="454"/>
      <c r="EB11" s="454"/>
      <c r="EC11" s="454"/>
      <c r="ED11" s="454"/>
      <c r="EE11" s="454"/>
      <c r="EF11" s="454"/>
      <c r="EG11" s="454"/>
      <c r="EH11" s="454"/>
      <c r="EI11" s="454"/>
      <c r="EJ11" s="454"/>
      <c r="EK11" s="454"/>
      <c r="EL11" s="454"/>
      <c r="EM11" s="454"/>
      <c r="EN11" s="454"/>
      <c r="EO11" s="454"/>
      <c r="EP11" s="454"/>
      <c r="EQ11" s="454"/>
      <c r="ER11" s="454"/>
      <c r="ES11" s="454"/>
      <c r="ET11" s="454"/>
      <c r="EU11" s="454"/>
      <c r="EV11" s="454"/>
      <c r="EW11" s="454"/>
      <c r="EX11" s="454"/>
      <c r="EY11" s="454"/>
      <c r="EZ11" s="454"/>
      <c r="FA11" s="454"/>
      <c r="FB11" s="454"/>
      <c r="FC11" s="454"/>
      <c r="FD11" s="454"/>
      <c r="FE11" s="454"/>
      <c r="FF11" s="454"/>
      <c r="FG11" s="454"/>
      <c r="FH11" s="454"/>
      <c r="FI11" s="454"/>
      <c r="FJ11" s="454"/>
      <c r="FK11" s="454"/>
      <c r="FL11" s="454"/>
      <c r="FM11" s="454"/>
      <c r="FN11" s="454"/>
      <c r="FO11" s="454"/>
      <c r="FP11" s="454"/>
      <c r="FQ11" s="454"/>
      <c r="FR11" s="454"/>
      <c r="FS11" s="454"/>
      <c r="FT11" s="454"/>
      <c r="FU11" s="454"/>
      <c r="FV11" s="454"/>
      <c r="FW11" s="454"/>
      <c r="FX11" s="454"/>
      <c r="FY11" s="454"/>
      <c r="FZ11" s="454"/>
      <c r="GA11" s="454"/>
      <c r="GB11" s="454"/>
      <c r="GC11" s="454"/>
      <c r="GD11" s="454"/>
      <c r="GE11" s="454"/>
      <c r="GF11" s="454"/>
      <c r="GG11" s="454"/>
      <c r="GH11" s="454"/>
      <c r="GI11" s="454"/>
      <c r="GJ11" s="454"/>
      <c r="GK11" s="454"/>
      <c r="GL11" s="454"/>
      <c r="GM11" s="454"/>
      <c r="GN11" s="454"/>
      <c r="GO11" s="454"/>
      <c r="GP11" s="454"/>
      <c r="GQ11" s="454"/>
      <c r="GR11" s="454"/>
      <c r="GS11" s="454"/>
      <c r="GT11" s="454"/>
      <c r="GU11" s="454"/>
      <c r="GV11" s="454"/>
      <c r="GW11" s="454"/>
      <c r="GX11" s="454"/>
      <c r="GY11" s="454"/>
      <c r="GZ11" s="454"/>
      <c r="HA11" s="454"/>
      <c r="HB11" s="454"/>
      <c r="HC11" s="454"/>
      <c r="HD11" s="454"/>
      <c r="HE11" s="454"/>
      <c r="HF11" s="454"/>
      <c r="HG11" s="454"/>
      <c r="HH11" s="454"/>
      <c r="HI11" s="454"/>
      <c r="HJ11" s="454"/>
      <c r="HK11" s="454"/>
      <c r="HL11" s="454"/>
      <c r="HM11" s="454"/>
      <c r="HN11" s="454"/>
      <c r="HO11" s="454"/>
      <c r="HP11" s="454"/>
      <c r="HQ11" s="454"/>
      <c r="HR11" s="454"/>
      <c r="HS11" s="454"/>
      <c r="HT11" s="454"/>
      <c r="HU11" s="454"/>
      <c r="HV11" s="454"/>
      <c r="HW11" s="454"/>
      <c r="HX11" s="454"/>
      <c r="HY11" s="454"/>
      <c r="HZ11" s="454"/>
      <c r="IA11" s="454"/>
      <c r="IB11" s="454"/>
      <c r="IC11" s="454"/>
      <c r="ID11" s="454"/>
      <c r="IE11" s="454"/>
      <c r="IF11" s="454"/>
      <c r="IG11" s="454"/>
      <c r="IH11" s="454"/>
      <c r="II11" s="454"/>
      <c r="IJ11" s="454"/>
      <c r="IK11" s="454"/>
      <c r="IL11" s="454"/>
      <c r="IM11" s="454"/>
      <c r="IN11" s="454"/>
      <c r="IO11" s="454"/>
      <c r="IP11" s="454"/>
      <c r="IQ11" s="454"/>
      <c r="IR11" s="454"/>
      <c r="IS11" s="454"/>
      <c r="IT11" s="454"/>
      <c r="IU11" s="454"/>
      <c r="IV11" s="454"/>
      <c r="IW11" s="454"/>
      <c r="IX11" s="454"/>
      <c r="IY11" s="454"/>
      <c r="IZ11" s="454"/>
      <c r="JA11" s="454"/>
      <c r="JB11" s="454"/>
      <c r="JC11" s="454"/>
      <c r="JD11" s="454"/>
      <c r="JE11" s="454"/>
      <c r="JF11" s="454"/>
      <c r="JG11" s="454"/>
      <c r="JH11" s="454"/>
      <c r="JI11" s="454"/>
      <c r="JJ11" s="454"/>
      <c r="JK11" s="454"/>
      <c r="JL11" s="454"/>
      <c r="JM11" s="454"/>
      <c r="JN11" s="454"/>
      <c r="JO11" s="454"/>
      <c r="JP11" s="454"/>
      <c r="JQ11" s="454"/>
      <c r="JR11" s="454"/>
      <c r="JS11" s="454"/>
      <c r="JT11" s="454"/>
      <c r="JU11" s="454"/>
      <c r="JV11" s="454"/>
      <c r="JW11" s="454"/>
      <c r="JX11" s="454"/>
      <c r="JY11" s="454"/>
      <c r="JZ11" s="454"/>
      <c r="KA11" s="454"/>
      <c r="KB11" s="454"/>
      <c r="KC11" s="454"/>
      <c r="KD11" s="454"/>
      <c r="KE11" s="454"/>
      <c r="KF11" s="454"/>
      <c r="KG11" s="454"/>
      <c r="KH11" s="454"/>
      <c r="KI11" s="454"/>
      <c r="KJ11" s="454"/>
    </row>
    <row r="12" spans="1:296" s="4" customFormat="1" ht="19.5">
      <c r="A12" s="478"/>
      <c r="B12" s="193" t="s">
        <v>493</v>
      </c>
      <c r="C12" s="470"/>
      <c r="D12" s="191">
        <v>583000</v>
      </c>
      <c r="E12" s="470"/>
      <c r="F12" s="8" t="s">
        <v>494</v>
      </c>
      <c r="G12" s="1"/>
      <c r="H12" s="60" t="s">
        <v>533</v>
      </c>
      <c r="I12" s="1"/>
      <c r="J12" s="564"/>
      <c r="K12" s="1"/>
      <c r="L12" s="493"/>
      <c r="M12" s="1"/>
      <c r="N12" s="493"/>
      <c r="O12" s="1"/>
      <c r="P12" s="493"/>
      <c r="Q12" s="1"/>
      <c r="R12" s="493"/>
      <c r="S12" s="497"/>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c r="CM12" s="454"/>
      <c r="CN12" s="454"/>
      <c r="CO12" s="454"/>
      <c r="CP12" s="454"/>
      <c r="CQ12" s="454"/>
      <c r="CR12" s="454"/>
      <c r="CS12" s="454"/>
      <c r="CT12" s="454"/>
      <c r="CU12" s="454"/>
      <c r="CV12" s="454"/>
      <c r="CW12" s="454"/>
      <c r="CX12" s="454"/>
      <c r="CY12" s="454"/>
      <c r="CZ12" s="454"/>
      <c r="DA12" s="454"/>
      <c r="DB12" s="454"/>
      <c r="DC12" s="454"/>
      <c r="DD12" s="454"/>
      <c r="DE12" s="454"/>
      <c r="DF12" s="454"/>
      <c r="DG12" s="454"/>
      <c r="DH12" s="454"/>
      <c r="DI12" s="454"/>
      <c r="DJ12" s="454"/>
      <c r="DK12" s="454"/>
      <c r="DL12" s="454"/>
      <c r="DM12" s="454"/>
      <c r="DN12" s="454"/>
      <c r="DO12" s="454"/>
      <c r="DP12" s="454"/>
      <c r="DQ12" s="454"/>
      <c r="DR12" s="454"/>
      <c r="DS12" s="454"/>
      <c r="DT12" s="454"/>
      <c r="DU12" s="454"/>
      <c r="DV12" s="454"/>
      <c r="DW12" s="454"/>
      <c r="DX12" s="454"/>
      <c r="DY12" s="454"/>
      <c r="DZ12" s="454"/>
      <c r="EA12" s="454"/>
      <c r="EB12" s="454"/>
      <c r="EC12" s="454"/>
      <c r="ED12" s="454"/>
      <c r="EE12" s="454"/>
      <c r="EF12" s="454"/>
      <c r="EG12" s="454"/>
      <c r="EH12" s="454"/>
      <c r="EI12" s="454"/>
      <c r="EJ12" s="454"/>
      <c r="EK12" s="454"/>
      <c r="EL12" s="454"/>
      <c r="EM12" s="454"/>
      <c r="EN12" s="454"/>
      <c r="EO12" s="454"/>
      <c r="EP12" s="454"/>
      <c r="EQ12" s="454"/>
      <c r="ER12" s="454"/>
      <c r="ES12" s="454"/>
      <c r="ET12" s="454"/>
      <c r="EU12" s="454"/>
      <c r="EV12" s="454"/>
      <c r="EW12" s="454"/>
      <c r="EX12" s="454"/>
      <c r="EY12" s="454"/>
      <c r="EZ12" s="454"/>
      <c r="FA12" s="454"/>
      <c r="FB12" s="454"/>
      <c r="FC12" s="454"/>
      <c r="FD12" s="454"/>
      <c r="FE12" s="454"/>
      <c r="FF12" s="454"/>
      <c r="FG12" s="454"/>
      <c r="FH12" s="454"/>
      <c r="FI12" s="454"/>
      <c r="FJ12" s="454"/>
      <c r="FK12" s="454"/>
      <c r="FL12" s="454"/>
      <c r="FM12" s="454"/>
      <c r="FN12" s="454"/>
      <c r="FO12" s="454"/>
      <c r="FP12" s="454"/>
      <c r="FQ12" s="454"/>
      <c r="FR12" s="454"/>
      <c r="FS12" s="454"/>
      <c r="FT12" s="454"/>
      <c r="FU12" s="454"/>
      <c r="FV12" s="454"/>
      <c r="FW12" s="454"/>
      <c r="FX12" s="454"/>
      <c r="FY12" s="454"/>
      <c r="FZ12" s="454"/>
      <c r="GA12" s="454"/>
      <c r="GB12" s="454"/>
      <c r="GC12" s="454"/>
      <c r="GD12" s="454"/>
      <c r="GE12" s="454"/>
      <c r="GF12" s="454"/>
      <c r="GG12" s="454"/>
      <c r="GH12" s="454"/>
      <c r="GI12" s="454"/>
      <c r="GJ12" s="454"/>
      <c r="GK12" s="454"/>
      <c r="GL12" s="454"/>
      <c r="GM12" s="454"/>
      <c r="GN12" s="454"/>
      <c r="GO12" s="454"/>
      <c r="GP12" s="454"/>
      <c r="GQ12" s="454"/>
      <c r="GR12" s="454"/>
      <c r="GS12" s="454"/>
      <c r="GT12" s="454"/>
      <c r="GU12" s="454"/>
      <c r="GV12" s="454"/>
      <c r="GW12" s="454"/>
      <c r="GX12" s="454"/>
      <c r="GY12" s="454"/>
      <c r="GZ12" s="454"/>
      <c r="HA12" s="454"/>
      <c r="HB12" s="454"/>
      <c r="HC12" s="454"/>
      <c r="HD12" s="454"/>
      <c r="HE12" s="454"/>
      <c r="HF12" s="454"/>
      <c r="HG12" s="454"/>
      <c r="HH12" s="454"/>
      <c r="HI12" s="454"/>
      <c r="HJ12" s="454"/>
      <c r="HK12" s="454"/>
      <c r="HL12" s="454"/>
      <c r="HM12" s="454"/>
      <c r="HN12" s="454"/>
      <c r="HO12" s="454"/>
      <c r="HP12" s="454"/>
      <c r="HQ12" s="454"/>
      <c r="HR12" s="454"/>
      <c r="HS12" s="454"/>
      <c r="HT12" s="454"/>
      <c r="HU12" s="454"/>
      <c r="HV12" s="454"/>
      <c r="HW12" s="454"/>
      <c r="HX12" s="454"/>
      <c r="HY12" s="454"/>
      <c r="HZ12" s="454"/>
      <c r="IA12" s="454"/>
      <c r="IB12" s="454"/>
      <c r="IC12" s="454"/>
      <c r="ID12" s="454"/>
      <c r="IE12" s="454"/>
      <c r="IF12" s="454"/>
      <c r="IG12" s="454"/>
      <c r="IH12" s="454"/>
      <c r="II12" s="454"/>
      <c r="IJ12" s="454"/>
      <c r="IK12" s="454"/>
      <c r="IL12" s="454"/>
      <c r="IM12" s="454"/>
      <c r="IN12" s="454"/>
      <c r="IO12" s="454"/>
      <c r="IP12" s="454"/>
      <c r="IQ12" s="454"/>
      <c r="IR12" s="454"/>
      <c r="IS12" s="454"/>
      <c r="IT12" s="454"/>
      <c r="IU12" s="454"/>
      <c r="IV12" s="454"/>
      <c r="IW12" s="454"/>
      <c r="IX12" s="454"/>
      <c r="IY12" s="454"/>
      <c r="IZ12" s="454"/>
      <c r="JA12" s="454"/>
      <c r="JB12" s="454"/>
      <c r="JC12" s="454"/>
      <c r="JD12" s="454"/>
      <c r="JE12" s="454"/>
      <c r="JF12" s="454"/>
      <c r="JG12" s="454"/>
      <c r="JH12" s="454"/>
      <c r="JI12" s="454"/>
      <c r="JJ12" s="454"/>
      <c r="JK12" s="454"/>
      <c r="JL12" s="454"/>
      <c r="JM12" s="454"/>
      <c r="JN12" s="454"/>
      <c r="JO12" s="454"/>
      <c r="JP12" s="454"/>
      <c r="JQ12" s="454"/>
      <c r="JR12" s="454"/>
      <c r="JS12" s="454"/>
      <c r="JT12" s="454"/>
      <c r="JU12" s="454"/>
      <c r="JV12" s="454"/>
      <c r="JW12" s="454"/>
      <c r="JX12" s="454"/>
      <c r="JY12" s="454"/>
      <c r="JZ12" s="454"/>
      <c r="KA12" s="454"/>
      <c r="KB12" s="454"/>
      <c r="KC12" s="454"/>
      <c r="KD12" s="454"/>
      <c r="KE12" s="454"/>
      <c r="KF12" s="454"/>
      <c r="KG12" s="454"/>
      <c r="KH12" s="454"/>
      <c r="KI12" s="454"/>
      <c r="KJ12" s="454"/>
    </row>
    <row r="13" spans="1:296" s="4" customFormat="1" ht="15.75" customHeight="1">
      <c r="A13" s="478"/>
      <c r="B13" s="193" t="s">
        <v>534</v>
      </c>
      <c r="C13" s="470"/>
      <c r="D13" s="191">
        <v>300890000</v>
      </c>
      <c r="E13" s="470"/>
      <c r="F13" s="8" t="s">
        <v>499</v>
      </c>
      <c r="G13" s="496"/>
      <c r="H13" s="60" t="s">
        <v>533</v>
      </c>
      <c r="I13" s="496"/>
      <c r="J13" s="564"/>
      <c r="K13" s="497"/>
      <c r="L13" s="493"/>
      <c r="M13" s="497"/>
      <c r="N13" s="493"/>
      <c r="O13" s="497"/>
      <c r="P13" s="493"/>
      <c r="Q13" s="497"/>
      <c r="R13" s="493"/>
      <c r="S13" s="497"/>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c r="CZ13" s="454"/>
      <c r="DA13" s="454"/>
      <c r="DB13" s="454"/>
      <c r="DC13" s="454"/>
      <c r="DD13" s="454"/>
      <c r="DE13" s="454"/>
      <c r="DF13" s="454"/>
      <c r="DG13" s="454"/>
      <c r="DH13" s="454"/>
      <c r="DI13" s="454"/>
      <c r="DJ13" s="454"/>
      <c r="DK13" s="454"/>
      <c r="DL13" s="454"/>
      <c r="DM13" s="454"/>
      <c r="DN13" s="454"/>
      <c r="DO13" s="454"/>
      <c r="DP13" s="454"/>
      <c r="DQ13" s="454"/>
      <c r="DR13" s="454"/>
      <c r="DS13" s="454"/>
      <c r="DT13" s="454"/>
      <c r="DU13" s="454"/>
      <c r="DV13" s="454"/>
      <c r="DW13" s="454"/>
      <c r="DX13" s="454"/>
      <c r="DY13" s="454"/>
      <c r="DZ13" s="454"/>
      <c r="EA13" s="454"/>
      <c r="EB13" s="454"/>
      <c r="EC13" s="454"/>
      <c r="ED13" s="454"/>
      <c r="EE13" s="454"/>
      <c r="EF13" s="454"/>
      <c r="EG13" s="454"/>
      <c r="EH13" s="454"/>
      <c r="EI13" s="454"/>
      <c r="EJ13" s="454"/>
      <c r="EK13" s="454"/>
      <c r="EL13" s="454"/>
      <c r="EM13" s="454"/>
      <c r="EN13" s="454"/>
      <c r="EO13" s="454"/>
      <c r="EP13" s="454"/>
      <c r="EQ13" s="454"/>
      <c r="ER13" s="454"/>
      <c r="ES13" s="454"/>
      <c r="ET13" s="454"/>
      <c r="EU13" s="454"/>
      <c r="EV13" s="454"/>
      <c r="EW13" s="454"/>
      <c r="EX13" s="454"/>
      <c r="EY13" s="454"/>
      <c r="EZ13" s="454"/>
      <c r="FA13" s="454"/>
      <c r="FB13" s="454"/>
      <c r="FC13" s="454"/>
      <c r="FD13" s="454"/>
      <c r="FE13" s="454"/>
      <c r="FF13" s="454"/>
      <c r="FG13" s="454"/>
      <c r="FH13" s="454"/>
      <c r="FI13" s="454"/>
      <c r="FJ13" s="454"/>
      <c r="FK13" s="454"/>
      <c r="FL13" s="454"/>
      <c r="FM13" s="454"/>
      <c r="FN13" s="454"/>
      <c r="FO13" s="454"/>
      <c r="FP13" s="454"/>
      <c r="FQ13" s="454"/>
      <c r="FR13" s="454"/>
      <c r="FS13" s="454"/>
      <c r="FT13" s="454"/>
      <c r="FU13" s="454"/>
      <c r="FV13" s="454"/>
      <c r="FW13" s="454"/>
      <c r="FX13" s="454"/>
      <c r="FY13" s="454"/>
      <c r="FZ13" s="454"/>
      <c r="GA13" s="454"/>
      <c r="GB13" s="454"/>
      <c r="GC13" s="454"/>
      <c r="GD13" s="454"/>
      <c r="GE13" s="454"/>
      <c r="GF13" s="454"/>
      <c r="GG13" s="454"/>
      <c r="GH13" s="454"/>
      <c r="GI13" s="454"/>
      <c r="GJ13" s="454"/>
      <c r="GK13" s="454"/>
      <c r="GL13" s="454"/>
      <c r="GM13" s="454"/>
      <c r="GN13" s="454"/>
      <c r="GO13" s="454"/>
      <c r="GP13" s="454"/>
      <c r="GQ13" s="454"/>
      <c r="GR13" s="454"/>
      <c r="GS13" s="454"/>
      <c r="GT13" s="454"/>
      <c r="GU13" s="454"/>
      <c r="GV13" s="454"/>
      <c r="GW13" s="454"/>
      <c r="GX13" s="454"/>
      <c r="GY13" s="454"/>
      <c r="GZ13" s="454"/>
      <c r="HA13" s="454"/>
      <c r="HB13" s="454"/>
      <c r="HC13" s="454"/>
      <c r="HD13" s="454"/>
      <c r="HE13" s="454"/>
      <c r="HF13" s="454"/>
      <c r="HG13" s="454"/>
      <c r="HH13" s="454"/>
      <c r="HI13" s="454"/>
      <c r="HJ13" s="454"/>
      <c r="HK13" s="454"/>
      <c r="HL13" s="454"/>
      <c r="HM13" s="454"/>
      <c r="HN13" s="454"/>
      <c r="HO13" s="454"/>
      <c r="HP13" s="454"/>
      <c r="HQ13" s="454"/>
      <c r="HR13" s="454"/>
      <c r="HS13" s="454"/>
      <c r="HT13" s="454"/>
      <c r="HU13" s="454"/>
      <c r="HV13" s="454"/>
      <c r="HW13" s="454"/>
      <c r="HX13" s="454"/>
      <c r="HY13" s="454"/>
      <c r="HZ13" s="454"/>
      <c r="IA13" s="454"/>
      <c r="IB13" s="454"/>
      <c r="IC13" s="454"/>
      <c r="ID13" s="454"/>
      <c r="IE13" s="454"/>
      <c r="IF13" s="454"/>
      <c r="IG13" s="454"/>
      <c r="IH13" s="454"/>
      <c r="II13" s="454"/>
      <c r="IJ13" s="454"/>
      <c r="IK13" s="454"/>
      <c r="IL13" s="454"/>
      <c r="IM13" s="454"/>
      <c r="IN13" s="454"/>
      <c r="IO13" s="454"/>
      <c r="IP13" s="454"/>
      <c r="IQ13" s="454"/>
      <c r="IR13" s="454"/>
      <c r="IS13" s="454"/>
      <c r="IT13" s="454"/>
      <c r="IU13" s="454"/>
      <c r="IV13" s="454"/>
      <c r="IW13" s="454"/>
      <c r="IX13" s="454"/>
      <c r="IY13" s="454"/>
      <c r="IZ13" s="454"/>
      <c r="JA13" s="454"/>
      <c r="JB13" s="454"/>
      <c r="JC13" s="454"/>
      <c r="JD13" s="454"/>
      <c r="JE13" s="454"/>
      <c r="JF13" s="454"/>
      <c r="JG13" s="454"/>
      <c r="JH13" s="454"/>
      <c r="JI13" s="454"/>
      <c r="JJ13" s="454"/>
      <c r="JK13" s="454"/>
      <c r="JL13" s="454"/>
      <c r="JM13" s="454"/>
      <c r="JN13" s="454"/>
      <c r="JO13" s="454"/>
      <c r="JP13" s="454"/>
      <c r="JQ13" s="454"/>
      <c r="JR13" s="454"/>
      <c r="JS13" s="454"/>
      <c r="JT13" s="454"/>
      <c r="JU13" s="454"/>
      <c r="JV13" s="454"/>
      <c r="JW13" s="454"/>
      <c r="JX13" s="454"/>
      <c r="JY13" s="454"/>
      <c r="JZ13" s="454"/>
      <c r="KA13" s="454"/>
      <c r="KB13" s="454"/>
      <c r="KC13" s="454"/>
      <c r="KD13" s="454"/>
      <c r="KE13" s="454"/>
      <c r="KF13" s="454"/>
      <c r="KG13" s="454"/>
      <c r="KH13" s="454"/>
      <c r="KI13" s="454"/>
      <c r="KJ13" s="454"/>
    </row>
    <row r="14" spans="1:296" s="4" customFormat="1" ht="31.5">
      <c r="A14" s="478"/>
      <c r="B14" s="14" t="s">
        <v>503</v>
      </c>
      <c r="C14" s="470"/>
      <c r="D14" s="191">
        <v>334000</v>
      </c>
      <c r="E14" s="470"/>
      <c r="F14" s="8" t="s">
        <v>494</v>
      </c>
      <c r="G14" s="498"/>
      <c r="H14" s="60" t="s">
        <v>535</v>
      </c>
      <c r="I14" s="498"/>
      <c r="J14" s="564"/>
      <c r="K14" s="497"/>
      <c r="L14" s="493"/>
      <c r="M14" s="497"/>
      <c r="N14" s="493"/>
      <c r="O14" s="497"/>
      <c r="P14" s="493"/>
      <c r="Q14" s="497"/>
      <c r="R14" s="493"/>
      <c r="S14" s="497"/>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4"/>
      <c r="CV14" s="454"/>
      <c r="CW14" s="454"/>
      <c r="CX14" s="454"/>
      <c r="CY14" s="454"/>
      <c r="CZ14" s="454"/>
      <c r="DA14" s="454"/>
      <c r="DB14" s="454"/>
      <c r="DC14" s="454"/>
      <c r="DD14" s="454"/>
      <c r="DE14" s="454"/>
      <c r="DF14" s="454"/>
      <c r="DG14" s="454"/>
      <c r="DH14" s="454"/>
      <c r="DI14" s="454"/>
      <c r="DJ14" s="454"/>
      <c r="DK14" s="454"/>
      <c r="DL14" s="454"/>
      <c r="DM14" s="454"/>
      <c r="DN14" s="454"/>
      <c r="DO14" s="454"/>
      <c r="DP14" s="454"/>
      <c r="DQ14" s="454"/>
      <c r="DR14" s="454"/>
      <c r="DS14" s="454"/>
      <c r="DT14" s="454"/>
      <c r="DU14" s="454"/>
      <c r="DV14" s="454"/>
      <c r="DW14" s="454"/>
      <c r="DX14" s="454"/>
      <c r="DY14" s="454"/>
      <c r="DZ14" s="454"/>
      <c r="EA14" s="454"/>
      <c r="EB14" s="454"/>
      <c r="EC14" s="454"/>
      <c r="ED14" s="454"/>
      <c r="EE14" s="454"/>
      <c r="EF14" s="454"/>
      <c r="EG14" s="454"/>
      <c r="EH14" s="454"/>
      <c r="EI14" s="454"/>
      <c r="EJ14" s="454"/>
      <c r="EK14" s="454"/>
      <c r="EL14" s="454"/>
      <c r="EM14" s="454"/>
      <c r="EN14" s="454"/>
      <c r="EO14" s="454"/>
      <c r="EP14" s="454"/>
      <c r="EQ14" s="454"/>
      <c r="ER14" s="454"/>
      <c r="ES14" s="454"/>
      <c r="ET14" s="454"/>
      <c r="EU14" s="454"/>
      <c r="EV14" s="454"/>
      <c r="EW14" s="454"/>
      <c r="EX14" s="454"/>
      <c r="EY14" s="454"/>
      <c r="EZ14" s="454"/>
      <c r="FA14" s="454"/>
      <c r="FB14" s="454"/>
      <c r="FC14" s="454"/>
      <c r="FD14" s="454"/>
      <c r="FE14" s="454"/>
      <c r="FF14" s="454"/>
      <c r="FG14" s="454"/>
      <c r="FH14" s="454"/>
      <c r="FI14" s="454"/>
      <c r="FJ14" s="454"/>
      <c r="FK14" s="454"/>
      <c r="FL14" s="454"/>
      <c r="FM14" s="454"/>
      <c r="FN14" s="454"/>
      <c r="FO14" s="454"/>
      <c r="FP14" s="454"/>
      <c r="FQ14" s="454"/>
      <c r="FR14" s="454"/>
      <c r="FS14" s="454"/>
      <c r="FT14" s="454"/>
      <c r="FU14" s="454"/>
      <c r="FV14" s="454"/>
      <c r="FW14" s="454"/>
      <c r="FX14" s="454"/>
      <c r="FY14" s="454"/>
      <c r="FZ14" s="454"/>
      <c r="GA14" s="454"/>
      <c r="GB14" s="454"/>
      <c r="GC14" s="454"/>
      <c r="GD14" s="454"/>
      <c r="GE14" s="454"/>
      <c r="GF14" s="454"/>
      <c r="GG14" s="454"/>
      <c r="GH14" s="454"/>
      <c r="GI14" s="454"/>
      <c r="GJ14" s="454"/>
      <c r="GK14" s="454"/>
      <c r="GL14" s="454"/>
      <c r="GM14" s="454"/>
      <c r="GN14" s="454"/>
      <c r="GO14" s="454"/>
      <c r="GP14" s="454"/>
      <c r="GQ14" s="454"/>
      <c r="GR14" s="454"/>
      <c r="GS14" s="454"/>
      <c r="GT14" s="454"/>
      <c r="GU14" s="454"/>
      <c r="GV14" s="454"/>
      <c r="GW14" s="454"/>
      <c r="GX14" s="454"/>
      <c r="GY14" s="454"/>
      <c r="GZ14" s="454"/>
      <c r="HA14" s="454"/>
      <c r="HB14" s="454"/>
      <c r="HC14" s="454"/>
      <c r="HD14" s="454"/>
      <c r="HE14" s="454"/>
      <c r="HF14" s="454"/>
      <c r="HG14" s="454"/>
      <c r="HH14" s="454"/>
      <c r="HI14" s="454"/>
      <c r="HJ14" s="454"/>
      <c r="HK14" s="454"/>
      <c r="HL14" s="454"/>
      <c r="HM14" s="454"/>
      <c r="HN14" s="454"/>
      <c r="HO14" s="454"/>
      <c r="HP14" s="454"/>
      <c r="HQ14" s="454"/>
      <c r="HR14" s="454"/>
      <c r="HS14" s="454"/>
      <c r="HT14" s="454"/>
      <c r="HU14" s="454"/>
      <c r="HV14" s="454"/>
      <c r="HW14" s="454"/>
      <c r="HX14" s="454"/>
      <c r="HY14" s="454"/>
      <c r="HZ14" s="454"/>
      <c r="IA14" s="454"/>
      <c r="IB14" s="454"/>
      <c r="IC14" s="454"/>
      <c r="ID14" s="454"/>
      <c r="IE14" s="454"/>
      <c r="IF14" s="454"/>
      <c r="IG14" s="454"/>
      <c r="IH14" s="454"/>
      <c r="II14" s="454"/>
      <c r="IJ14" s="454"/>
      <c r="IK14" s="454"/>
      <c r="IL14" s="454"/>
      <c r="IM14" s="454"/>
      <c r="IN14" s="454"/>
      <c r="IO14" s="454"/>
      <c r="IP14" s="454"/>
      <c r="IQ14" s="454"/>
      <c r="IR14" s="454"/>
      <c r="IS14" s="454"/>
      <c r="IT14" s="454"/>
      <c r="IU14" s="454"/>
      <c r="IV14" s="454"/>
      <c r="IW14" s="454"/>
      <c r="IX14" s="454"/>
      <c r="IY14" s="454"/>
      <c r="IZ14" s="454"/>
      <c r="JA14" s="454"/>
      <c r="JB14" s="454"/>
      <c r="JC14" s="454"/>
      <c r="JD14" s="454"/>
      <c r="JE14" s="454"/>
      <c r="JF14" s="454"/>
      <c r="JG14" s="454"/>
      <c r="JH14" s="454"/>
      <c r="JI14" s="454"/>
      <c r="JJ14" s="454"/>
      <c r="JK14" s="454"/>
      <c r="JL14" s="454"/>
      <c r="JM14" s="454"/>
      <c r="JN14" s="454"/>
      <c r="JO14" s="454"/>
      <c r="JP14" s="454"/>
      <c r="JQ14" s="454"/>
      <c r="JR14" s="454"/>
      <c r="JS14" s="454"/>
      <c r="JT14" s="454"/>
      <c r="JU14" s="454"/>
      <c r="JV14" s="454"/>
      <c r="JW14" s="454"/>
      <c r="JX14" s="454"/>
      <c r="JY14" s="454"/>
      <c r="JZ14" s="454"/>
      <c r="KA14" s="454"/>
      <c r="KB14" s="454"/>
      <c r="KC14" s="454"/>
      <c r="KD14" s="454"/>
      <c r="KE14" s="454"/>
      <c r="KF14" s="454"/>
      <c r="KG14" s="454"/>
      <c r="KH14" s="454"/>
      <c r="KI14" s="454"/>
      <c r="KJ14" s="454"/>
    </row>
    <row r="15" spans="1:296" s="4" customFormat="1" ht="31.5">
      <c r="A15" s="478"/>
      <c r="B15" s="14" t="s">
        <v>505</v>
      </c>
      <c r="C15" s="470"/>
      <c r="D15" s="191">
        <v>52728955</v>
      </c>
      <c r="E15" s="470"/>
      <c r="F15" s="8" t="s">
        <v>499</v>
      </c>
      <c r="G15" s="498"/>
      <c r="H15" s="60" t="s">
        <v>535</v>
      </c>
      <c r="I15" s="498"/>
      <c r="J15" s="564"/>
      <c r="K15" s="497"/>
      <c r="L15" s="493"/>
      <c r="M15" s="497"/>
      <c r="N15" s="493"/>
      <c r="O15" s="497"/>
      <c r="P15" s="493"/>
      <c r="Q15" s="497"/>
      <c r="R15" s="493"/>
      <c r="S15" s="150"/>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4"/>
      <c r="CL15" s="454"/>
      <c r="CM15" s="454"/>
      <c r="CN15" s="454"/>
      <c r="CO15" s="454"/>
      <c r="CP15" s="454"/>
      <c r="CQ15" s="454"/>
      <c r="CR15" s="454"/>
      <c r="CS15" s="454"/>
      <c r="CT15" s="454"/>
      <c r="CU15" s="454"/>
      <c r="CV15" s="454"/>
      <c r="CW15" s="454"/>
      <c r="CX15" s="454"/>
      <c r="CY15" s="454"/>
      <c r="CZ15" s="454"/>
      <c r="DA15" s="454"/>
      <c r="DB15" s="454"/>
      <c r="DC15" s="454"/>
      <c r="DD15" s="454"/>
      <c r="DE15" s="454"/>
      <c r="DF15" s="454"/>
      <c r="DG15" s="454"/>
      <c r="DH15" s="454"/>
      <c r="DI15" s="454"/>
      <c r="DJ15" s="454"/>
      <c r="DK15" s="454"/>
      <c r="DL15" s="454"/>
      <c r="DM15" s="454"/>
      <c r="DN15" s="454"/>
      <c r="DO15" s="454"/>
      <c r="DP15" s="454"/>
      <c r="DQ15" s="454"/>
      <c r="DR15" s="454"/>
      <c r="DS15" s="454"/>
      <c r="DT15" s="454"/>
      <c r="DU15" s="454"/>
      <c r="DV15" s="454"/>
      <c r="DW15" s="454"/>
      <c r="DX15" s="454"/>
      <c r="DY15" s="454"/>
      <c r="DZ15" s="454"/>
      <c r="EA15" s="454"/>
      <c r="EB15" s="454"/>
      <c r="EC15" s="454"/>
      <c r="ED15" s="454"/>
      <c r="EE15" s="454"/>
      <c r="EF15" s="454"/>
      <c r="EG15" s="454"/>
      <c r="EH15" s="454"/>
      <c r="EI15" s="454"/>
      <c r="EJ15" s="454"/>
      <c r="EK15" s="454"/>
      <c r="EL15" s="454"/>
      <c r="EM15" s="454"/>
      <c r="EN15" s="454"/>
      <c r="EO15" s="454"/>
      <c r="EP15" s="454"/>
      <c r="EQ15" s="454"/>
      <c r="ER15" s="454"/>
      <c r="ES15" s="454"/>
      <c r="ET15" s="454"/>
      <c r="EU15" s="454"/>
      <c r="EV15" s="454"/>
      <c r="EW15" s="454"/>
      <c r="EX15" s="454"/>
      <c r="EY15" s="454"/>
      <c r="EZ15" s="454"/>
      <c r="FA15" s="454"/>
      <c r="FB15" s="454"/>
      <c r="FC15" s="454"/>
      <c r="FD15" s="454"/>
      <c r="FE15" s="454"/>
      <c r="FF15" s="454"/>
      <c r="FG15" s="454"/>
      <c r="FH15" s="454"/>
      <c r="FI15" s="454"/>
      <c r="FJ15" s="454"/>
      <c r="FK15" s="454"/>
      <c r="FL15" s="454"/>
      <c r="FM15" s="454"/>
      <c r="FN15" s="454"/>
      <c r="FO15" s="454"/>
      <c r="FP15" s="454"/>
      <c r="FQ15" s="454"/>
      <c r="FR15" s="454"/>
      <c r="FS15" s="454"/>
      <c r="FT15" s="454"/>
      <c r="FU15" s="454"/>
      <c r="FV15" s="454"/>
      <c r="FW15" s="454"/>
      <c r="FX15" s="454"/>
      <c r="FY15" s="454"/>
      <c r="FZ15" s="454"/>
      <c r="GA15" s="454"/>
      <c r="GB15" s="454"/>
      <c r="GC15" s="454"/>
      <c r="GD15" s="454"/>
      <c r="GE15" s="454"/>
      <c r="GF15" s="454"/>
      <c r="GG15" s="454"/>
      <c r="GH15" s="454"/>
      <c r="GI15" s="454"/>
      <c r="GJ15" s="454"/>
      <c r="GK15" s="454"/>
      <c r="GL15" s="454"/>
      <c r="GM15" s="454"/>
      <c r="GN15" s="454"/>
      <c r="GO15" s="454"/>
      <c r="GP15" s="454"/>
      <c r="GQ15" s="454"/>
      <c r="GR15" s="454"/>
      <c r="GS15" s="454"/>
      <c r="GT15" s="454"/>
      <c r="GU15" s="454"/>
      <c r="GV15" s="454"/>
      <c r="GW15" s="454"/>
      <c r="GX15" s="454"/>
      <c r="GY15" s="454"/>
      <c r="GZ15" s="454"/>
      <c r="HA15" s="454"/>
      <c r="HB15" s="454"/>
      <c r="HC15" s="454"/>
      <c r="HD15" s="454"/>
      <c r="HE15" s="454"/>
      <c r="HF15" s="454"/>
      <c r="HG15" s="454"/>
      <c r="HH15" s="454"/>
      <c r="HI15" s="454"/>
      <c r="HJ15" s="454"/>
      <c r="HK15" s="454"/>
      <c r="HL15" s="454"/>
      <c r="HM15" s="454"/>
      <c r="HN15" s="454"/>
      <c r="HO15" s="454"/>
      <c r="HP15" s="454"/>
      <c r="HQ15" s="454"/>
      <c r="HR15" s="454"/>
      <c r="HS15" s="454"/>
      <c r="HT15" s="454"/>
      <c r="HU15" s="454"/>
      <c r="HV15" s="454"/>
      <c r="HW15" s="454"/>
      <c r="HX15" s="454"/>
      <c r="HY15" s="454"/>
      <c r="HZ15" s="454"/>
      <c r="IA15" s="454"/>
      <c r="IB15" s="454"/>
      <c r="IC15" s="454"/>
      <c r="ID15" s="454"/>
      <c r="IE15" s="454"/>
      <c r="IF15" s="454"/>
      <c r="IG15" s="454"/>
      <c r="IH15" s="454"/>
      <c r="II15" s="454"/>
      <c r="IJ15" s="454"/>
      <c r="IK15" s="454"/>
      <c r="IL15" s="454"/>
      <c r="IM15" s="454"/>
      <c r="IN15" s="454"/>
      <c r="IO15" s="454"/>
      <c r="IP15" s="454"/>
      <c r="IQ15" s="454"/>
      <c r="IR15" s="454"/>
      <c r="IS15" s="454"/>
      <c r="IT15" s="454"/>
      <c r="IU15" s="454"/>
      <c r="IV15" s="454"/>
      <c r="IW15" s="454"/>
      <c r="IX15" s="454"/>
      <c r="IY15" s="454"/>
      <c r="IZ15" s="454"/>
      <c r="JA15" s="454"/>
      <c r="JB15" s="454"/>
      <c r="JC15" s="454"/>
      <c r="JD15" s="454"/>
      <c r="JE15" s="454"/>
      <c r="JF15" s="454"/>
      <c r="JG15" s="454"/>
      <c r="JH15" s="454"/>
      <c r="JI15" s="454"/>
      <c r="JJ15" s="454"/>
      <c r="JK15" s="454"/>
      <c r="JL15" s="454"/>
      <c r="JM15" s="454"/>
      <c r="JN15" s="454"/>
      <c r="JO15" s="454"/>
      <c r="JP15" s="454"/>
      <c r="JQ15" s="454"/>
      <c r="JR15" s="454"/>
      <c r="JS15" s="454"/>
      <c r="JT15" s="454"/>
      <c r="JU15" s="454"/>
      <c r="JV15" s="454"/>
      <c r="JW15" s="454"/>
      <c r="JX15" s="454"/>
      <c r="JY15" s="454"/>
      <c r="JZ15" s="454"/>
      <c r="KA15" s="454"/>
      <c r="KB15" s="454"/>
      <c r="KC15" s="454"/>
      <c r="KD15" s="454"/>
      <c r="KE15" s="454"/>
      <c r="KF15" s="454"/>
      <c r="KG15" s="454"/>
      <c r="KH15" s="454"/>
      <c r="KI15" s="454"/>
      <c r="KJ15" s="454"/>
    </row>
    <row r="16" spans="1:296" s="4" customFormat="1" ht="31.5">
      <c r="A16" s="478"/>
      <c r="B16" s="188" t="s">
        <v>506</v>
      </c>
      <c r="C16" s="470"/>
      <c r="D16" s="191">
        <v>84000</v>
      </c>
      <c r="E16" s="470"/>
      <c r="F16" s="8" t="s">
        <v>494</v>
      </c>
      <c r="G16" s="150"/>
      <c r="H16" s="60" t="s">
        <v>536</v>
      </c>
      <c r="I16" s="150"/>
      <c r="J16" s="564"/>
      <c r="K16" s="150"/>
      <c r="L16" s="493"/>
      <c r="M16" s="150"/>
      <c r="N16" s="493"/>
      <c r="O16" s="150"/>
      <c r="P16" s="493"/>
      <c r="Q16" s="150"/>
      <c r="R16" s="493"/>
      <c r="S16" s="150"/>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4"/>
      <c r="CJ16" s="454"/>
      <c r="CK16" s="454"/>
      <c r="CL16" s="454"/>
      <c r="CM16" s="454"/>
      <c r="CN16" s="454"/>
      <c r="CO16" s="454"/>
      <c r="CP16" s="454"/>
      <c r="CQ16" s="454"/>
      <c r="CR16" s="454"/>
      <c r="CS16" s="454"/>
      <c r="CT16" s="454"/>
      <c r="CU16" s="454"/>
      <c r="CV16" s="454"/>
      <c r="CW16" s="454"/>
      <c r="CX16" s="454"/>
      <c r="CY16" s="454"/>
      <c r="CZ16" s="454"/>
      <c r="DA16" s="454"/>
      <c r="DB16" s="454"/>
      <c r="DC16" s="454"/>
      <c r="DD16" s="454"/>
      <c r="DE16" s="454"/>
      <c r="DF16" s="454"/>
      <c r="DG16" s="454"/>
      <c r="DH16" s="454"/>
      <c r="DI16" s="454"/>
      <c r="DJ16" s="454"/>
      <c r="DK16" s="454"/>
      <c r="DL16" s="454"/>
      <c r="DM16" s="454"/>
      <c r="DN16" s="454"/>
      <c r="DO16" s="454"/>
      <c r="DP16" s="454"/>
      <c r="DQ16" s="454"/>
      <c r="DR16" s="454"/>
      <c r="DS16" s="454"/>
      <c r="DT16" s="454"/>
      <c r="DU16" s="454"/>
      <c r="DV16" s="454"/>
      <c r="DW16" s="454"/>
      <c r="DX16" s="454"/>
      <c r="DY16" s="454"/>
      <c r="DZ16" s="454"/>
      <c r="EA16" s="454"/>
      <c r="EB16" s="454"/>
      <c r="EC16" s="454"/>
      <c r="ED16" s="454"/>
      <c r="EE16" s="454"/>
      <c r="EF16" s="454"/>
      <c r="EG16" s="454"/>
      <c r="EH16" s="454"/>
      <c r="EI16" s="454"/>
      <c r="EJ16" s="454"/>
      <c r="EK16" s="454"/>
      <c r="EL16" s="454"/>
      <c r="EM16" s="454"/>
      <c r="EN16" s="454"/>
      <c r="EO16" s="454"/>
      <c r="EP16" s="454"/>
      <c r="EQ16" s="454"/>
      <c r="ER16" s="454"/>
      <c r="ES16" s="454"/>
      <c r="ET16" s="454"/>
      <c r="EU16" s="454"/>
      <c r="EV16" s="454"/>
      <c r="EW16" s="454"/>
      <c r="EX16" s="454"/>
      <c r="EY16" s="454"/>
      <c r="EZ16" s="454"/>
      <c r="FA16" s="454"/>
      <c r="FB16" s="454"/>
      <c r="FC16" s="454"/>
      <c r="FD16" s="454"/>
      <c r="FE16" s="454"/>
      <c r="FF16" s="454"/>
      <c r="FG16" s="454"/>
      <c r="FH16" s="454"/>
      <c r="FI16" s="454"/>
      <c r="FJ16" s="454"/>
      <c r="FK16" s="454"/>
      <c r="FL16" s="454"/>
      <c r="FM16" s="454"/>
      <c r="FN16" s="454"/>
      <c r="FO16" s="454"/>
      <c r="FP16" s="454"/>
      <c r="FQ16" s="454"/>
      <c r="FR16" s="454"/>
      <c r="FS16" s="454"/>
      <c r="FT16" s="454"/>
      <c r="FU16" s="454"/>
      <c r="FV16" s="454"/>
      <c r="FW16" s="454"/>
      <c r="FX16" s="454"/>
      <c r="FY16" s="454"/>
      <c r="FZ16" s="454"/>
      <c r="GA16" s="454"/>
      <c r="GB16" s="454"/>
      <c r="GC16" s="454"/>
      <c r="GD16" s="454"/>
      <c r="GE16" s="454"/>
      <c r="GF16" s="454"/>
      <c r="GG16" s="454"/>
      <c r="GH16" s="454"/>
      <c r="GI16" s="454"/>
      <c r="GJ16" s="454"/>
      <c r="GK16" s="454"/>
      <c r="GL16" s="454"/>
      <c r="GM16" s="454"/>
      <c r="GN16" s="454"/>
      <c r="GO16" s="454"/>
      <c r="GP16" s="454"/>
      <c r="GQ16" s="454"/>
      <c r="GR16" s="454"/>
      <c r="GS16" s="454"/>
      <c r="GT16" s="454"/>
      <c r="GU16" s="454"/>
      <c r="GV16" s="454"/>
      <c r="GW16" s="454"/>
      <c r="GX16" s="454"/>
      <c r="GY16" s="454"/>
      <c r="GZ16" s="454"/>
      <c r="HA16" s="454"/>
      <c r="HB16" s="454"/>
      <c r="HC16" s="454"/>
      <c r="HD16" s="454"/>
      <c r="HE16" s="454"/>
      <c r="HF16" s="454"/>
      <c r="HG16" s="454"/>
      <c r="HH16" s="454"/>
      <c r="HI16" s="454"/>
      <c r="HJ16" s="454"/>
      <c r="HK16" s="454"/>
      <c r="HL16" s="454"/>
      <c r="HM16" s="454"/>
      <c r="HN16" s="454"/>
      <c r="HO16" s="454"/>
      <c r="HP16" s="454"/>
      <c r="HQ16" s="454"/>
      <c r="HR16" s="454"/>
      <c r="HS16" s="454"/>
      <c r="HT16" s="454"/>
      <c r="HU16" s="454"/>
      <c r="HV16" s="454"/>
      <c r="HW16" s="454"/>
      <c r="HX16" s="454"/>
      <c r="HY16" s="454"/>
      <c r="HZ16" s="454"/>
      <c r="IA16" s="454"/>
      <c r="IB16" s="454"/>
      <c r="IC16" s="454"/>
      <c r="ID16" s="454"/>
      <c r="IE16" s="454"/>
      <c r="IF16" s="454"/>
      <c r="IG16" s="454"/>
      <c r="IH16" s="454"/>
      <c r="II16" s="454"/>
      <c r="IJ16" s="454"/>
      <c r="IK16" s="454"/>
      <c r="IL16" s="454"/>
      <c r="IM16" s="454"/>
      <c r="IN16" s="454"/>
      <c r="IO16" s="454"/>
      <c r="IP16" s="454"/>
      <c r="IQ16" s="454"/>
      <c r="IR16" s="454"/>
      <c r="IS16" s="454"/>
      <c r="IT16" s="454"/>
      <c r="IU16" s="454"/>
      <c r="IV16" s="454"/>
      <c r="IW16" s="454"/>
      <c r="IX16" s="454"/>
      <c r="IY16" s="454"/>
      <c r="IZ16" s="454"/>
      <c r="JA16" s="454"/>
      <c r="JB16" s="454"/>
      <c r="JC16" s="454"/>
      <c r="JD16" s="454"/>
      <c r="JE16" s="454"/>
      <c r="JF16" s="454"/>
      <c r="JG16" s="454"/>
      <c r="JH16" s="454"/>
      <c r="JI16" s="454"/>
      <c r="JJ16" s="454"/>
      <c r="JK16" s="454"/>
      <c r="JL16" s="454"/>
      <c r="JM16" s="454"/>
      <c r="JN16" s="454"/>
      <c r="JO16" s="454"/>
      <c r="JP16" s="454"/>
      <c r="JQ16" s="454"/>
      <c r="JR16" s="454"/>
      <c r="JS16" s="454"/>
      <c r="JT16" s="454"/>
      <c r="JU16" s="454"/>
      <c r="JV16" s="454"/>
      <c r="JW16" s="454"/>
      <c r="JX16" s="454"/>
      <c r="JY16" s="454"/>
      <c r="JZ16" s="454"/>
      <c r="KA16" s="454"/>
      <c r="KB16" s="454"/>
      <c r="KC16" s="454"/>
      <c r="KD16" s="454"/>
      <c r="KE16" s="454"/>
      <c r="KF16" s="454"/>
      <c r="KG16" s="454"/>
      <c r="KH16" s="454"/>
      <c r="KI16" s="454"/>
      <c r="KJ16" s="454"/>
    </row>
    <row r="17" spans="1:19" s="4" customFormat="1" ht="31.5">
      <c r="A17" s="478"/>
      <c r="B17" s="188" t="s">
        <v>508</v>
      </c>
      <c r="C17" s="470"/>
      <c r="D17" s="191">
        <v>139685477</v>
      </c>
      <c r="E17" s="470"/>
      <c r="F17" s="8" t="s">
        <v>499</v>
      </c>
      <c r="G17" s="150"/>
      <c r="H17" s="60" t="s">
        <v>536</v>
      </c>
      <c r="I17" s="150"/>
      <c r="J17" s="564"/>
      <c r="K17" s="150"/>
      <c r="L17" s="493"/>
      <c r="M17" s="150"/>
      <c r="N17" s="493"/>
      <c r="O17" s="150"/>
      <c r="P17" s="493"/>
      <c r="Q17" s="150"/>
      <c r="R17" s="493"/>
      <c r="S17" s="150"/>
    </row>
    <row r="18" spans="1:19" s="4" customFormat="1">
      <c r="A18" s="478"/>
      <c r="B18" s="14" t="s">
        <v>537</v>
      </c>
      <c r="C18" s="470"/>
      <c r="D18" s="191">
        <v>9500</v>
      </c>
      <c r="E18" s="470"/>
      <c r="F18" s="8" t="s">
        <v>494</v>
      </c>
      <c r="G18" s="150"/>
      <c r="H18" s="60" t="s">
        <v>538</v>
      </c>
      <c r="I18" s="150"/>
      <c r="J18" s="564"/>
      <c r="K18" s="150"/>
      <c r="L18" s="493"/>
      <c r="M18" s="150"/>
      <c r="N18" s="493"/>
      <c r="O18" s="150"/>
      <c r="P18" s="493"/>
      <c r="Q18" s="150"/>
      <c r="R18" s="493"/>
      <c r="S18" s="150"/>
    </row>
    <row r="19" spans="1:19" s="4" customFormat="1">
      <c r="A19" s="478"/>
      <c r="B19" s="14" t="e">
        <f ca="1">LEFT(B18,J10SEARCH(",",B18))&amp;" value"</f>
        <v>#NAME?</v>
      </c>
      <c r="C19" s="470"/>
      <c r="D19" s="191">
        <v>9875735</v>
      </c>
      <c r="E19" s="470"/>
      <c r="F19" s="8" t="s">
        <v>499</v>
      </c>
      <c r="G19" s="150"/>
      <c r="H19" s="60" t="s">
        <v>538</v>
      </c>
      <c r="I19" s="150"/>
      <c r="J19" s="564"/>
      <c r="K19" s="150"/>
      <c r="L19" s="493"/>
      <c r="M19" s="150"/>
      <c r="N19" s="493"/>
      <c r="O19" s="150"/>
      <c r="P19" s="493"/>
      <c r="Q19" s="150"/>
      <c r="R19" s="493"/>
      <c r="S19" s="150"/>
    </row>
    <row r="20" spans="1:19" s="4" customFormat="1" ht="31.5">
      <c r="A20" s="478"/>
      <c r="B20" s="14" t="s">
        <v>511</v>
      </c>
      <c r="C20" s="470"/>
      <c r="D20" s="191">
        <v>374000</v>
      </c>
      <c r="E20" s="470"/>
      <c r="F20" s="8" t="s">
        <v>539</v>
      </c>
      <c r="G20" s="150"/>
      <c r="H20" s="60" t="s">
        <v>540</v>
      </c>
      <c r="I20" s="150"/>
      <c r="J20" s="564"/>
      <c r="K20" s="150"/>
      <c r="L20" s="493"/>
      <c r="M20" s="150"/>
      <c r="N20" s="493" t="s">
        <v>541</v>
      </c>
      <c r="O20" s="150"/>
      <c r="P20" s="493"/>
      <c r="Q20" s="150"/>
      <c r="R20" s="493"/>
      <c r="S20" s="150"/>
    </row>
    <row r="21" spans="1:19" s="4" customFormat="1" ht="31.5">
      <c r="A21" s="478"/>
      <c r="B21" s="14" t="s">
        <v>513</v>
      </c>
      <c r="C21" s="470"/>
      <c r="D21" s="191">
        <v>8899167</v>
      </c>
      <c r="E21" s="470"/>
      <c r="F21" s="8" t="s">
        <v>499</v>
      </c>
      <c r="G21" s="150"/>
      <c r="H21" s="60" t="s">
        <v>540</v>
      </c>
      <c r="I21" s="150"/>
      <c r="J21" s="564"/>
      <c r="K21" s="150"/>
      <c r="L21" s="493"/>
      <c r="M21" s="150"/>
      <c r="N21" s="493"/>
      <c r="O21" s="150"/>
      <c r="P21" s="493"/>
      <c r="Q21" s="150"/>
      <c r="R21" s="493"/>
      <c r="S21" s="150"/>
    </row>
    <row r="22" spans="1:19" s="4" customFormat="1" ht="31.5">
      <c r="A22" s="478"/>
      <c r="B22" s="14" t="s">
        <v>514</v>
      </c>
      <c r="C22" s="470"/>
      <c r="D22" s="191">
        <v>25000</v>
      </c>
      <c r="E22" s="470"/>
      <c r="F22" s="8" t="s">
        <v>494</v>
      </c>
      <c r="G22" s="150"/>
      <c r="H22" s="60" t="s">
        <v>542</v>
      </c>
      <c r="I22" s="150"/>
      <c r="J22" s="564"/>
      <c r="K22" s="150"/>
      <c r="L22" s="493"/>
      <c r="M22" s="150"/>
      <c r="N22" s="493"/>
      <c r="O22" s="150"/>
      <c r="P22" s="493"/>
      <c r="Q22" s="150"/>
      <c r="R22" s="493"/>
      <c r="S22" s="150"/>
    </row>
    <row r="23" spans="1:19" s="4" customFormat="1" ht="31.5">
      <c r="A23" s="478"/>
      <c r="B23" s="14" t="str">
        <f>LEFT(B22,SEARCH(",",B22))&amp;" value"</f>
        <v>bituminous sand &amp; sandstone and gravel, value</v>
      </c>
      <c r="C23" s="470"/>
      <c r="D23" s="191">
        <v>1702128</v>
      </c>
      <c r="E23" s="470"/>
      <c r="F23" s="8" t="s">
        <v>499</v>
      </c>
      <c r="G23" s="150"/>
      <c r="H23" s="60" t="s">
        <v>542</v>
      </c>
      <c r="I23" s="150"/>
      <c r="J23" s="564"/>
      <c r="K23" s="150"/>
      <c r="L23" s="493"/>
      <c r="M23" s="150"/>
      <c r="N23" s="493"/>
      <c r="O23" s="150"/>
      <c r="P23" s="493"/>
      <c r="Q23" s="150"/>
      <c r="R23" s="493"/>
      <c r="S23" s="150"/>
    </row>
    <row r="24" spans="1:19" s="4" customFormat="1" ht="42.75">
      <c r="A24" s="478"/>
      <c r="B24" s="194" t="s">
        <v>543</v>
      </c>
      <c r="C24" s="470"/>
      <c r="D24" s="191">
        <v>2600000</v>
      </c>
      <c r="E24" s="470"/>
      <c r="F24" s="8" t="s">
        <v>494</v>
      </c>
      <c r="G24" s="150"/>
      <c r="H24" s="60" t="s">
        <v>222</v>
      </c>
      <c r="I24" s="150"/>
      <c r="J24" s="564"/>
      <c r="K24" s="150"/>
      <c r="L24" s="493"/>
      <c r="M24" s="150"/>
      <c r="N24" s="493"/>
      <c r="O24" s="150"/>
      <c r="P24" s="493"/>
      <c r="Q24" s="150"/>
      <c r="R24" s="493"/>
      <c r="S24" s="150"/>
    </row>
    <row r="25" spans="1:19" s="4" customFormat="1" ht="42.75">
      <c r="A25" s="478"/>
      <c r="B25" s="194" t="s">
        <v>544</v>
      </c>
      <c r="C25" s="470"/>
      <c r="D25" s="191">
        <v>70305272</v>
      </c>
      <c r="E25" s="470"/>
      <c r="F25" s="8" t="s">
        <v>499</v>
      </c>
      <c r="G25" s="150"/>
      <c r="H25" s="60" t="s">
        <v>222</v>
      </c>
      <c r="I25" s="150"/>
      <c r="J25" s="564"/>
      <c r="K25" s="150"/>
      <c r="L25" s="493"/>
      <c r="M25" s="150"/>
      <c r="N25" s="493"/>
      <c r="O25" s="150"/>
      <c r="P25" s="493"/>
      <c r="Q25" s="150"/>
      <c r="R25" s="493"/>
      <c r="S25" s="150"/>
    </row>
    <row r="26" spans="1:19" s="4" customFormat="1">
      <c r="A26" s="150"/>
      <c r="B26" s="150"/>
      <c r="C26" s="150"/>
      <c r="D26" s="150"/>
      <c r="E26" s="150"/>
      <c r="F26" s="150"/>
      <c r="G26" s="150"/>
      <c r="H26" s="150"/>
      <c r="I26" s="150"/>
      <c r="J26" s="150"/>
      <c r="K26" s="150"/>
      <c r="L26" s="150"/>
      <c r="M26" s="150"/>
      <c r="N26" s="150"/>
      <c r="O26" s="150"/>
      <c r="P26" s="150"/>
      <c r="Q26" s="150"/>
      <c r="R26" s="150"/>
      <c r="S26" s="150"/>
    </row>
  </sheetData>
  <mergeCells count="1">
    <mergeCell ref="J10:J25"/>
  </mergeCells>
  <hyperlinks>
    <hyperlink ref="B9" r:id="rId1" xr:uid="{00000000-0004-0000-0A00-000000000000}"/>
  </hyperlinks>
  <pageMargins left="0.7" right="0.7" top="0.75" bottom="0.75" header="0.3" footer="0.3"/>
  <pageSetup paperSize="8"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sheetPr>
  <dimension ref="A1:S32"/>
  <sheetViews>
    <sheetView topLeftCell="B17" zoomScale="70" zoomScaleNormal="70" zoomScalePageLayoutView="115" workbookViewId="0">
      <selection activeCell="L25" sqref="L25"/>
    </sheetView>
  </sheetViews>
  <sheetFormatPr defaultColWidth="10.5" defaultRowHeight="16.5"/>
  <cols>
    <col min="1" max="1" width="15.5" style="150" customWidth="1"/>
    <col min="2" max="2" width="71.5" style="271" customWidth="1"/>
    <col min="3" max="3" width="3" style="150" customWidth="1"/>
    <col min="4" max="4" width="23" style="150" customWidth="1"/>
    <col min="5" max="5" width="3" style="150" customWidth="1"/>
    <col min="6" max="6" width="26" style="150" customWidth="1"/>
    <col min="7" max="7" width="3" style="150" customWidth="1"/>
    <col min="8" max="8" width="26"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s="36" customFormat="1" ht="74.25" customHeight="1">
      <c r="A1" s="261" t="s">
        <v>545</v>
      </c>
      <c r="B1" s="270"/>
      <c r="C1" s="262"/>
      <c r="D1" s="262"/>
      <c r="E1" s="150"/>
      <c r="F1" s="150"/>
      <c r="G1" s="150"/>
      <c r="H1" s="150"/>
      <c r="I1" s="150"/>
      <c r="J1" s="150"/>
      <c r="K1" s="150"/>
      <c r="L1" s="150"/>
      <c r="M1" s="150"/>
      <c r="N1" s="150"/>
      <c r="O1" s="150"/>
      <c r="P1" s="150"/>
      <c r="Q1" s="150"/>
      <c r="R1" s="150"/>
    </row>
    <row r="2" spans="1:19" s="25" customFormat="1" ht="19.5">
      <c r="A2" s="150"/>
      <c r="B2" s="271"/>
      <c r="C2" s="150"/>
      <c r="D2" s="150"/>
      <c r="E2" s="150"/>
      <c r="F2" s="150"/>
      <c r="G2" s="150"/>
      <c r="H2" s="150"/>
      <c r="I2" s="150"/>
      <c r="J2" s="150"/>
      <c r="K2" s="150"/>
      <c r="L2" s="150"/>
      <c r="M2" s="150"/>
      <c r="N2" s="150"/>
      <c r="O2" s="150"/>
      <c r="P2" s="150"/>
      <c r="Q2" s="150"/>
      <c r="R2" s="150"/>
    </row>
    <row r="3" spans="1:19" s="7" customFormat="1" ht="297">
      <c r="A3" s="446" t="s">
        <v>546</v>
      </c>
      <c r="B3" s="272" t="s">
        <v>547</v>
      </c>
      <c r="C3" s="26"/>
      <c r="D3" s="8" t="s">
        <v>548</v>
      </c>
      <c r="E3" s="26"/>
      <c r="F3" s="40"/>
      <c r="G3" s="26"/>
      <c r="H3" s="40"/>
      <c r="I3" s="26"/>
      <c r="J3" s="467"/>
      <c r="K3" s="26"/>
      <c r="L3" s="368" t="s">
        <v>549</v>
      </c>
      <c r="M3" s="26"/>
      <c r="N3" s="368" t="s">
        <v>399</v>
      </c>
      <c r="O3" s="26"/>
      <c r="P3" s="469"/>
      <c r="Q3" s="26"/>
      <c r="R3" s="469"/>
      <c r="S3" s="25"/>
    </row>
    <row r="4" spans="1:19" s="7" customFormat="1" ht="19.5">
      <c r="A4" s="38"/>
      <c r="B4" s="273"/>
      <c r="C4" s="25"/>
      <c r="D4" s="31"/>
      <c r="E4" s="25"/>
      <c r="F4" s="31"/>
      <c r="G4" s="25"/>
      <c r="H4" s="31"/>
      <c r="I4" s="25"/>
      <c r="J4" s="32"/>
      <c r="K4" s="25"/>
      <c r="L4" s="32"/>
      <c r="M4" s="25"/>
      <c r="N4" s="25"/>
      <c r="O4" s="25"/>
      <c r="P4" s="25"/>
      <c r="Q4" s="25"/>
      <c r="R4" s="25"/>
      <c r="S4" s="26"/>
    </row>
    <row r="5" spans="1:19" s="7" customFormat="1" ht="78" customHeight="1">
      <c r="A5" s="34"/>
      <c r="B5" s="274" t="s">
        <v>120</v>
      </c>
      <c r="C5" s="436"/>
      <c r="D5" s="437" t="s">
        <v>121</v>
      </c>
      <c r="E5" s="438"/>
      <c r="F5" s="437" t="s">
        <v>122</v>
      </c>
      <c r="G5" s="438"/>
      <c r="H5" s="437" t="s">
        <v>123</v>
      </c>
      <c r="I5" s="36"/>
      <c r="J5" s="30" t="s">
        <v>124</v>
      </c>
      <c r="K5" s="29"/>
      <c r="L5" s="30" t="s">
        <v>125</v>
      </c>
      <c r="M5" s="29"/>
      <c r="N5" s="30" t="s">
        <v>126</v>
      </c>
      <c r="O5" s="29"/>
      <c r="P5" s="30" t="s">
        <v>127</v>
      </c>
      <c r="Q5" s="29"/>
      <c r="R5" s="30" t="s">
        <v>128</v>
      </c>
      <c r="S5" s="26"/>
    </row>
    <row r="6" spans="1:19" s="7" customFormat="1" ht="19.5">
      <c r="A6" s="38"/>
      <c r="B6" s="273"/>
      <c r="C6" s="25"/>
      <c r="D6" s="31"/>
      <c r="E6" s="25"/>
      <c r="F6" s="31"/>
      <c r="G6" s="25"/>
      <c r="H6" s="31"/>
      <c r="I6" s="25"/>
      <c r="J6" s="32"/>
      <c r="K6" s="25"/>
      <c r="L6" s="32"/>
      <c r="M6" s="25"/>
      <c r="N6" s="32"/>
      <c r="O6" s="25"/>
      <c r="P6" s="32"/>
      <c r="Q6" s="25"/>
      <c r="R6" s="32"/>
      <c r="S6" s="26"/>
    </row>
    <row r="7" spans="1:19" s="7" customFormat="1" ht="115.5">
      <c r="A7" s="478"/>
      <c r="B7" s="275" t="s">
        <v>550</v>
      </c>
      <c r="C7" s="264"/>
      <c r="D7" s="265" t="s">
        <v>139</v>
      </c>
      <c r="E7" s="264"/>
      <c r="F7" s="266" t="s">
        <v>551</v>
      </c>
      <c r="G7" s="267"/>
      <c r="H7" s="266" t="s">
        <v>552</v>
      </c>
      <c r="I7" s="25"/>
      <c r="J7" s="544"/>
      <c r="K7" s="25"/>
      <c r="L7" s="368" t="s">
        <v>553</v>
      </c>
      <c r="M7" s="26"/>
      <c r="N7" s="439" t="s">
        <v>554</v>
      </c>
      <c r="O7" s="26"/>
      <c r="P7" s="468" t="s">
        <v>555</v>
      </c>
      <c r="Q7" s="26"/>
      <c r="R7" s="469"/>
      <c r="S7" s="26"/>
    </row>
    <row r="8" spans="1:19" s="7" customFormat="1" ht="126">
      <c r="A8" s="478"/>
      <c r="B8" s="276" t="s">
        <v>556</v>
      </c>
      <c r="C8" s="264"/>
      <c r="D8" s="265" t="s">
        <v>557</v>
      </c>
      <c r="E8" s="264"/>
      <c r="F8" s="268" t="s">
        <v>558</v>
      </c>
      <c r="G8" s="269"/>
      <c r="H8" s="266"/>
      <c r="I8" s="26"/>
      <c r="J8" s="568"/>
      <c r="K8" s="26"/>
      <c r="L8" s="368" t="s">
        <v>559</v>
      </c>
      <c r="M8" s="26"/>
      <c r="N8" s="368" t="s">
        <v>560</v>
      </c>
      <c r="O8" s="26"/>
      <c r="P8" s="468" t="s">
        <v>561</v>
      </c>
      <c r="Q8" s="26"/>
      <c r="R8" s="469"/>
      <c r="S8" s="26"/>
    </row>
    <row r="9" spans="1:19" s="7" customFormat="1" ht="66" customHeight="1">
      <c r="A9" s="478"/>
      <c r="B9" s="276" t="s">
        <v>562</v>
      </c>
      <c r="C9" s="264"/>
      <c r="D9" s="265" t="s">
        <v>563</v>
      </c>
      <c r="E9" s="264"/>
      <c r="F9" s="266" t="s">
        <v>564</v>
      </c>
      <c r="G9" s="269"/>
      <c r="H9" s="266"/>
      <c r="I9" s="26"/>
      <c r="J9" s="568"/>
      <c r="K9" s="26"/>
      <c r="L9" s="368" t="s">
        <v>565</v>
      </c>
      <c r="M9" s="26"/>
      <c r="N9" s="368" t="s">
        <v>566</v>
      </c>
      <c r="O9" s="26"/>
      <c r="P9" s="469" t="s">
        <v>567</v>
      </c>
      <c r="Q9" s="26"/>
      <c r="R9" s="469"/>
      <c r="S9" s="26"/>
    </row>
    <row r="10" spans="1:19" s="7" customFormat="1" ht="49.5">
      <c r="A10" s="478"/>
      <c r="B10" s="276" t="s">
        <v>568</v>
      </c>
      <c r="C10" s="264"/>
      <c r="D10" s="265" t="s">
        <v>569</v>
      </c>
      <c r="E10" s="264"/>
      <c r="F10" s="266" t="s">
        <v>570</v>
      </c>
      <c r="G10" s="269"/>
      <c r="H10" s="266">
        <v>222</v>
      </c>
      <c r="I10" s="26"/>
      <c r="J10" s="568"/>
      <c r="K10" s="26"/>
      <c r="L10" s="469"/>
      <c r="M10" s="26"/>
      <c r="N10" s="469"/>
      <c r="O10" s="26"/>
      <c r="P10" s="469"/>
      <c r="Q10" s="26"/>
      <c r="R10" s="469"/>
      <c r="S10" s="26"/>
    </row>
    <row r="11" spans="1:19" s="7" customFormat="1" ht="66">
      <c r="A11" s="478"/>
      <c r="B11" s="276" t="s">
        <v>571</v>
      </c>
      <c r="C11" s="264"/>
      <c r="D11" s="265" t="s">
        <v>557</v>
      </c>
      <c r="E11" s="264"/>
      <c r="F11" s="268" t="s">
        <v>564</v>
      </c>
      <c r="G11" s="269"/>
      <c r="H11" s="266"/>
      <c r="I11" s="26"/>
      <c r="J11" s="568"/>
      <c r="K11" s="26"/>
      <c r="L11" s="469"/>
      <c r="M11" s="26"/>
      <c r="N11" s="469"/>
      <c r="O11" s="26"/>
      <c r="P11" s="469"/>
      <c r="Q11" s="26"/>
      <c r="R11" s="469"/>
      <c r="S11" s="26"/>
    </row>
    <row r="12" spans="1:19" s="7" customFormat="1" ht="164.1" customHeight="1">
      <c r="A12" s="478"/>
      <c r="B12" s="276" t="s">
        <v>572</v>
      </c>
      <c r="C12" s="264"/>
      <c r="D12" s="265" t="s">
        <v>573</v>
      </c>
      <c r="E12" s="264"/>
      <c r="F12" s="268" t="s">
        <v>574</v>
      </c>
      <c r="G12" s="269"/>
      <c r="H12" s="266"/>
      <c r="I12" s="26"/>
      <c r="J12" s="568"/>
      <c r="K12" s="26"/>
      <c r="L12" s="368" t="s">
        <v>575</v>
      </c>
      <c r="M12" s="26"/>
      <c r="N12" s="469"/>
      <c r="O12" s="26"/>
      <c r="P12" s="469"/>
      <c r="Q12" s="26"/>
      <c r="R12" s="469"/>
      <c r="S12" s="26"/>
    </row>
    <row r="13" spans="1:19" s="7" customFormat="1" ht="78.75">
      <c r="A13" s="478"/>
      <c r="B13" s="276" t="s">
        <v>576</v>
      </c>
      <c r="C13" s="264"/>
      <c r="D13" s="265" t="s">
        <v>132</v>
      </c>
      <c r="E13" s="264"/>
      <c r="F13" s="266" t="s">
        <v>577</v>
      </c>
      <c r="G13" s="269"/>
      <c r="H13" s="266">
        <v>222</v>
      </c>
      <c r="I13" s="26"/>
      <c r="J13" s="568"/>
      <c r="K13" s="26"/>
      <c r="L13" s="368" t="s">
        <v>578</v>
      </c>
      <c r="M13" s="26"/>
      <c r="N13" s="368" t="s">
        <v>579</v>
      </c>
      <c r="O13" s="26"/>
      <c r="P13" s="468" t="s">
        <v>580</v>
      </c>
      <c r="Q13" s="26"/>
      <c r="R13" s="469"/>
      <c r="S13" s="26"/>
    </row>
    <row r="14" spans="1:19" s="7" customFormat="1" ht="47.25">
      <c r="A14" s="478"/>
      <c r="B14" s="276" t="s">
        <v>581</v>
      </c>
      <c r="C14" s="264"/>
      <c r="D14" s="265" t="s">
        <v>244</v>
      </c>
      <c r="E14" s="264"/>
      <c r="F14" s="268" t="s">
        <v>564</v>
      </c>
      <c r="G14" s="269"/>
      <c r="H14" s="266">
        <v>53</v>
      </c>
      <c r="I14" s="26"/>
      <c r="J14" s="568"/>
      <c r="K14" s="26"/>
      <c r="L14" s="469"/>
      <c r="M14" s="26"/>
      <c r="N14" s="469"/>
      <c r="O14" s="26"/>
      <c r="P14" s="469"/>
      <c r="Q14" s="26"/>
      <c r="R14" s="469"/>
      <c r="S14" s="25"/>
    </row>
    <row r="15" spans="1:19" s="7" customFormat="1" ht="49.5">
      <c r="A15" s="478"/>
      <c r="B15" s="276" t="s">
        <v>582</v>
      </c>
      <c r="C15" s="264"/>
      <c r="D15" s="265" t="s">
        <v>583</v>
      </c>
      <c r="E15" s="264"/>
      <c r="F15" s="266" t="s">
        <v>577</v>
      </c>
      <c r="G15" s="269"/>
      <c r="H15" s="266"/>
      <c r="I15" s="26"/>
      <c r="J15" s="568"/>
      <c r="K15" s="26"/>
      <c r="L15" s="469"/>
      <c r="M15" s="26"/>
      <c r="N15" s="469"/>
      <c r="O15" s="26"/>
      <c r="P15" s="469"/>
      <c r="Q15" s="26"/>
      <c r="R15" s="469"/>
      <c r="S15" s="26"/>
    </row>
    <row r="16" spans="1:19" s="152" customFormat="1" ht="306.60000000000002" customHeight="1">
      <c r="A16" s="478"/>
      <c r="B16" s="276" t="s">
        <v>584</v>
      </c>
      <c r="C16" s="264"/>
      <c r="D16" s="265" t="s">
        <v>563</v>
      </c>
      <c r="E16" s="264"/>
      <c r="F16" s="266" t="s">
        <v>585</v>
      </c>
      <c r="G16" s="269"/>
      <c r="H16" s="266"/>
      <c r="I16" s="26"/>
      <c r="J16" s="568"/>
      <c r="K16" s="26"/>
      <c r="L16" s="368" t="s">
        <v>586</v>
      </c>
      <c r="M16" s="26"/>
      <c r="N16" s="368" t="s">
        <v>587</v>
      </c>
      <c r="O16" s="26"/>
      <c r="P16" s="468" t="s">
        <v>588</v>
      </c>
      <c r="Q16" s="26"/>
      <c r="R16" s="469"/>
    </row>
    <row r="17" spans="1:18" ht="110.25">
      <c r="A17" s="478"/>
      <c r="B17" s="276" t="s">
        <v>589</v>
      </c>
      <c r="C17" s="264"/>
      <c r="D17" s="265" t="s">
        <v>557</v>
      </c>
      <c r="E17" s="264"/>
      <c r="F17" s="266" t="s">
        <v>585</v>
      </c>
      <c r="G17" s="269"/>
      <c r="H17" s="266"/>
      <c r="I17" s="26"/>
      <c r="J17" s="568"/>
      <c r="K17" s="26"/>
      <c r="L17" s="368" t="s">
        <v>590</v>
      </c>
      <c r="M17" s="26"/>
      <c r="N17" s="368" t="s">
        <v>591</v>
      </c>
      <c r="O17" s="26"/>
      <c r="P17" s="468" t="s">
        <v>592</v>
      </c>
      <c r="Q17" s="26"/>
      <c r="R17" s="469"/>
    </row>
    <row r="18" spans="1:18" ht="56.45" customHeight="1">
      <c r="A18" s="478"/>
      <c r="B18" s="276" t="s">
        <v>593</v>
      </c>
      <c r="C18" s="264"/>
      <c r="D18" s="265" t="s">
        <v>594</v>
      </c>
      <c r="E18" s="264"/>
      <c r="F18" s="266"/>
      <c r="G18" s="269"/>
      <c r="H18" s="266" t="s">
        <v>595</v>
      </c>
      <c r="I18" s="26"/>
      <c r="J18" s="568"/>
      <c r="K18" s="26"/>
      <c r="L18" s="369" t="s">
        <v>596</v>
      </c>
      <c r="M18" s="26"/>
      <c r="N18" s="439" t="s">
        <v>597</v>
      </c>
      <c r="O18" s="26"/>
      <c r="P18" s="469" t="s">
        <v>555</v>
      </c>
      <c r="Q18" s="26"/>
      <c r="R18" s="469"/>
    </row>
    <row r="19" spans="1:18" ht="165">
      <c r="A19" s="478"/>
      <c r="B19" s="276" t="s">
        <v>598</v>
      </c>
      <c r="C19" s="264"/>
      <c r="D19" s="265" t="s">
        <v>152</v>
      </c>
      <c r="E19" s="264"/>
      <c r="F19" s="266" t="s">
        <v>599</v>
      </c>
      <c r="G19" s="269"/>
      <c r="H19" s="266"/>
      <c r="I19" s="26"/>
      <c r="J19" s="569"/>
      <c r="K19" s="26"/>
      <c r="L19" s="368" t="s">
        <v>600</v>
      </c>
      <c r="M19" s="26"/>
      <c r="N19" s="469"/>
      <c r="O19" s="26"/>
      <c r="P19" s="468" t="s">
        <v>601</v>
      </c>
      <c r="Q19" s="26"/>
      <c r="R19" s="469"/>
    </row>
    <row r="20" spans="1:18">
      <c r="A20" s="151"/>
      <c r="B20" s="277"/>
      <c r="C20" s="152"/>
      <c r="D20" s="152"/>
      <c r="E20" s="152"/>
      <c r="F20" s="152"/>
      <c r="G20" s="152"/>
      <c r="H20" s="152"/>
      <c r="I20" s="152"/>
      <c r="J20" s="152"/>
      <c r="K20" s="152"/>
      <c r="L20" s="152"/>
      <c r="M20" s="152"/>
      <c r="N20" s="152"/>
      <c r="O20" s="152"/>
      <c r="P20" s="152"/>
      <c r="Q20" s="152"/>
      <c r="R20" s="152"/>
    </row>
    <row r="21" spans="1:18">
      <c r="B21" s="278" t="s">
        <v>602</v>
      </c>
      <c r="C21" s="155"/>
      <c r="D21" s="155"/>
      <c r="E21" s="155"/>
      <c r="F21" s="155"/>
      <c r="G21" s="155"/>
      <c r="H21" s="155"/>
      <c r="I21" s="155"/>
      <c r="J21" s="155"/>
    </row>
    <row r="22" spans="1:18">
      <c r="B22" s="278" t="s">
        <v>603</v>
      </c>
      <c r="C22" s="155"/>
      <c r="D22" s="155"/>
      <c r="E22" s="155"/>
      <c r="F22" s="155"/>
      <c r="G22" s="155"/>
      <c r="H22" s="155"/>
      <c r="I22" s="155"/>
      <c r="J22" s="155"/>
    </row>
    <row r="23" spans="1:18">
      <c r="B23" s="278" t="s">
        <v>604</v>
      </c>
      <c r="C23" s="155"/>
      <c r="D23" s="155"/>
      <c r="E23" s="155"/>
      <c r="F23" s="155"/>
      <c r="G23" s="155"/>
      <c r="H23" s="155"/>
      <c r="I23" s="155"/>
      <c r="J23" s="155"/>
    </row>
    <row r="24" spans="1:18">
      <c r="B24" s="278" t="s">
        <v>605</v>
      </c>
      <c r="C24" s="155"/>
      <c r="D24" s="155"/>
      <c r="E24" s="155"/>
      <c r="F24" s="155"/>
      <c r="G24" s="155"/>
      <c r="H24" s="155"/>
      <c r="I24" s="155"/>
      <c r="J24" s="155"/>
    </row>
    <row r="25" spans="1:18">
      <c r="B25" s="278" t="s">
        <v>606</v>
      </c>
      <c r="C25" s="155"/>
      <c r="D25" s="155"/>
      <c r="E25" s="155"/>
      <c r="F25" s="155"/>
      <c r="G25" s="155"/>
      <c r="H25" s="155"/>
      <c r="I25" s="155"/>
      <c r="J25" s="155"/>
    </row>
    <row r="26" spans="1:18">
      <c r="B26" s="278" t="s">
        <v>607</v>
      </c>
      <c r="C26" s="155"/>
      <c r="D26" s="155"/>
      <c r="E26" s="155"/>
      <c r="F26" s="155"/>
      <c r="G26" s="155"/>
      <c r="H26" s="155"/>
      <c r="I26" s="155"/>
      <c r="J26" s="155"/>
    </row>
    <row r="27" spans="1:18">
      <c r="B27" s="278" t="s">
        <v>608</v>
      </c>
      <c r="C27" s="155"/>
      <c r="D27" s="155"/>
      <c r="E27" s="155"/>
      <c r="F27" s="155"/>
      <c r="G27" s="155"/>
      <c r="H27" s="155"/>
      <c r="I27" s="155"/>
      <c r="J27" s="155"/>
    </row>
    <row r="28" spans="1:18">
      <c r="B28" s="279"/>
      <c r="C28" s="155"/>
      <c r="D28" s="155"/>
      <c r="E28" s="155"/>
      <c r="F28" s="155"/>
      <c r="G28" s="155"/>
      <c r="H28" s="155"/>
      <c r="I28" s="155"/>
      <c r="J28" s="155"/>
    </row>
    <row r="29" spans="1:18">
      <c r="A29" s="150">
        <v>1</v>
      </c>
      <c r="B29" s="278" t="s">
        <v>609</v>
      </c>
      <c r="C29" s="155"/>
      <c r="D29" s="155"/>
      <c r="E29" s="155"/>
      <c r="F29" s="155"/>
      <c r="G29" s="155"/>
      <c r="H29" s="155"/>
      <c r="I29" s="155"/>
      <c r="J29" s="155"/>
    </row>
    <row r="30" spans="1:18">
      <c r="A30" s="150">
        <v>2</v>
      </c>
      <c r="B30" s="278" t="s">
        <v>610</v>
      </c>
      <c r="C30" s="155"/>
      <c r="D30" s="155"/>
      <c r="E30" s="155"/>
      <c r="F30" s="155"/>
      <c r="G30" s="155"/>
      <c r="H30" s="155"/>
      <c r="I30" s="155"/>
      <c r="J30" s="155"/>
    </row>
    <row r="31" spans="1:18">
      <c r="A31" s="150">
        <v>3</v>
      </c>
      <c r="B31" s="278" t="s">
        <v>611</v>
      </c>
      <c r="C31" s="155"/>
      <c r="D31" s="155"/>
      <c r="E31" s="155"/>
      <c r="F31" s="155"/>
      <c r="G31" s="155"/>
      <c r="H31" s="155"/>
      <c r="I31" s="155"/>
      <c r="J31" s="155"/>
    </row>
    <row r="32" spans="1:18">
      <c r="A32" s="150">
        <v>4</v>
      </c>
      <c r="B32" s="278" t="s">
        <v>612</v>
      </c>
      <c r="C32" s="155"/>
      <c r="D32" s="155"/>
      <c r="E32" s="155"/>
      <c r="F32" s="155"/>
      <c r="G32" s="155"/>
      <c r="H32" s="155"/>
      <c r="I32" s="155"/>
      <c r="J32" s="155"/>
    </row>
  </sheetData>
  <mergeCells count="1">
    <mergeCell ref="J7:J19"/>
  </mergeCells>
  <hyperlinks>
    <hyperlink ref="F8" r:id="rId1" display="https://www.albeiti.org/site/viti-2018" xr:uid="{00000000-0004-0000-0B00-000000000000}"/>
    <hyperlink ref="F11" r:id="rId2" display="https://www.albeiti.org/site/viti-2018" xr:uid="{00000000-0004-0000-0B00-000001000000}"/>
    <hyperlink ref="F14" r:id="rId3" display="https://www.albeiti.org/site/viti-2018" xr:uid="{00000000-0004-0000-0B00-000002000000}"/>
    <hyperlink ref="F12" r:id="rId4" xr:uid="{00000000-0004-0000-0B00-000003000000}"/>
  </hyperlinks>
  <pageMargins left="0.7" right="0.7" top="0.75" bottom="0.75" header="0.3" footer="0.3"/>
  <pageSetup paperSize="8" orientation="landscape" horizontalDpi="1200" verticalDpi="1200"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271"/>
  <sheetViews>
    <sheetView showGridLines="0" topLeftCell="A37" zoomScaleNormal="100" workbookViewId="0">
      <selection activeCell="G87" sqref="G87"/>
    </sheetView>
  </sheetViews>
  <sheetFormatPr defaultColWidth="4" defaultRowHeight="24" customHeight="1"/>
  <cols>
    <col min="1" max="1" width="4" style="4"/>
    <col min="2" max="2" width="48.5" style="4" customWidth="1"/>
    <col min="3" max="3" width="44.5" style="4" customWidth="1"/>
    <col min="4" max="4" width="38.875" style="4" customWidth="1"/>
    <col min="5" max="5" width="23" style="4" customWidth="1"/>
    <col min="6" max="10" width="26.5" style="4" customWidth="1"/>
    <col min="11" max="11" width="4" style="4" customWidth="1"/>
    <col min="12" max="33" width="4" style="4"/>
    <col min="34" max="34" width="12" style="4" bestFit="1" customWidth="1"/>
    <col min="35" max="16384" width="4" style="4"/>
  </cols>
  <sheetData>
    <row r="1" spans="1:38" ht="15.75">
      <c r="A1" s="454"/>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row>
    <row r="2" spans="1:38" s="177" customFormat="1" ht="15.75">
      <c r="A2" s="454"/>
      <c r="B2" s="524" t="s">
        <v>613</v>
      </c>
      <c r="C2" s="524"/>
      <c r="D2" s="524"/>
      <c r="E2" s="524"/>
      <c r="F2" s="524"/>
      <c r="G2" s="524"/>
      <c r="H2" s="524"/>
      <c r="I2" s="524"/>
      <c r="J2" s="52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row>
    <row r="3" spans="1:38">
      <c r="A3" s="454"/>
      <c r="B3" s="525" t="s">
        <v>35</v>
      </c>
      <c r="C3" s="525"/>
      <c r="D3" s="525"/>
      <c r="E3" s="525"/>
      <c r="F3" s="525"/>
      <c r="G3" s="525"/>
      <c r="H3" s="525"/>
      <c r="I3" s="525"/>
      <c r="J3" s="525"/>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row>
    <row r="4" spans="1:38" ht="15.75" customHeight="1">
      <c r="A4" s="454"/>
      <c r="B4" s="527" t="s">
        <v>614</v>
      </c>
      <c r="C4" s="527"/>
      <c r="D4" s="527"/>
      <c r="E4" s="527"/>
      <c r="F4" s="527"/>
      <c r="G4" s="527"/>
      <c r="H4" s="527"/>
      <c r="I4" s="527"/>
      <c r="J4" s="527"/>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row>
    <row r="5" spans="1:38" ht="15.75" customHeight="1">
      <c r="A5" s="454"/>
      <c r="B5" s="527" t="s">
        <v>615</v>
      </c>
      <c r="C5" s="527"/>
      <c r="D5" s="527"/>
      <c r="E5" s="527"/>
      <c r="F5" s="527"/>
      <c r="G5" s="527"/>
      <c r="H5" s="527"/>
      <c r="I5" s="527"/>
      <c r="J5" s="527"/>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row>
    <row r="6" spans="1:38" ht="15.75" customHeight="1">
      <c r="A6" s="454"/>
      <c r="B6" s="527" t="s">
        <v>616</v>
      </c>
      <c r="C6" s="527"/>
      <c r="D6" s="527"/>
      <c r="E6" s="527"/>
      <c r="F6" s="527"/>
      <c r="G6" s="527"/>
      <c r="H6" s="527"/>
      <c r="I6" s="527"/>
      <c r="J6" s="527"/>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row>
    <row r="7" spans="1:38" ht="15.75" customHeight="1">
      <c r="A7" s="454"/>
      <c r="B7" s="527" t="s">
        <v>617</v>
      </c>
      <c r="C7" s="527"/>
      <c r="D7" s="527"/>
      <c r="E7" s="527"/>
      <c r="F7" s="527"/>
      <c r="G7" s="527"/>
      <c r="H7" s="527"/>
      <c r="I7" s="527"/>
      <c r="J7" s="527"/>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row>
    <row r="8" spans="1:38" ht="15.75">
      <c r="A8" s="454"/>
      <c r="B8" s="579" t="s">
        <v>618</v>
      </c>
      <c r="C8" s="579"/>
      <c r="D8" s="579"/>
      <c r="E8" s="579"/>
      <c r="F8" s="579"/>
      <c r="G8" s="579"/>
      <c r="H8" s="579"/>
      <c r="I8" s="579"/>
      <c r="J8" s="579"/>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row>
    <row r="9" spans="1:38" ht="15.75">
      <c r="A9" s="454"/>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row>
    <row r="10" spans="1:38">
      <c r="A10" s="454"/>
      <c r="B10" s="580" t="s">
        <v>619</v>
      </c>
      <c r="C10" s="580"/>
      <c r="D10" s="580"/>
      <c r="E10" s="580"/>
      <c r="F10" s="580"/>
      <c r="G10" s="580"/>
      <c r="H10" s="580"/>
      <c r="I10" s="580"/>
      <c r="J10" s="580"/>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row>
    <row r="11" spans="1:38" s="61" customFormat="1" ht="25.5" customHeight="1">
      <c r="B11" s="581" t="s">
        <v>620</v>
      </c>
      <c r="C11" s="581"/>
      <c r="D11" s="581"/>
      <c r="E11" s="581"/>
      <c r="F11" s="581"/>
      <c r="G11" s="581"/>
      <c r="H11" s="581"/>
      <c r="I11" s="581"/>
      <c r="J11" s="581"/>
    </row>
    <row r="12" spans="1:38" s="62" customFormat="1" ht="15.75">
      <c r="B12" s="582"/>
      <c r="C12" s="582"/>
      <c r="D12" s="582"/>
      <c r="E12" s="582"/>
      <c r="F12" s="582"/>
      <c r="G12" s="582"/>
      <c r="H12" s="582"/>
      <c r="I12" s="582"/>
      <c r="J12" s="582"/>
    </row>
    <row r="13" spans="1:38" s="62" customFormat="1" ht="19.5">
      <c r="B13" s="571" t="s">
        <v>621</v>
      </c>
      <c r="C13" s="571"/>
      <c r="D13" s="571"/>
      <c r="E13" s="571"/>
      <c r="F13" s="571"/>
      <c r="G13" s="571"/>
      <c r="H13" s="571"/>
      <c r="I13" s="571"/>
      <c r="J13" s="571"/>
    </row>
    <row r="14" spans="1:38" s="62" customFormat="1" ht="15.75">
      <c r="B14" s="63" t="s">
        <v>622</v>
      </c>
      <c r="C14" s="63" t="s">
        <v>623</v>
      </c>
      <c r="D14" s="454" t="s">
        <v>624</v>
      </c>
      <c r="E14" s="454" t="s">
        <v>625</v>
      </c>
      <c r="F14" s="280"/>
      <c r="G14" s="281"/>
    </row>
    <row r="15" spans="1:38" s="62" customFormat="1" ht="15.75">
      <c r="B15" s="454" t="s">
        <v>585</v>
      </c>
      <c r="C15" s="454" t="s">
        <v>626</v>
      </c>
      <c r="D15" s="454"/>
      <c r="E15" s="501">
        <v>284274142.67197478</v>
      </c>
      <c r="F15" s="281"/>
      <c r="G15" s="281"/>
    </row>
    <row r="16" spans="1:38" s="62" customFormat="1" ht="15.75">
      <c r="B16" s="62" t="s">
        <v>627</v>
      </c>
      <c r="C16" s="454" t="s">
        <v>626</v>
      </c>
      <c r="D16" s="454"/>
      <c r="E16" s="501">
        <v>42331643.66262383</v>
      </c>
      <c r="F16" s="281"/>
      <c r="G16" s="454"/>
      <c r="J16" s="280"/>
      <c r="K16" s="280"/>
      <c r="L16" s="280"/>
    </row>
    <row r="17" spans="2:12" s="62" customFormat="1" ht="15.75">
      <c r="B17" s="62" t="s">
        <v>628</v>
      </c>
      <c r="C17" s="454" t="s">
        <v>629</v>
      </c>
      <c r="D17" s="454"/>
      <c r="E17" s="501">
        <v>871776.47440051846</v>
      </c>
      <c r="F17" s="281"/>
      <c r="G17" s="454"/>
      <c r="J17" s="281"/>
      <c r="K17" s="281"/>
      <c r="L17" s="281"/>
    </row>
    <row r="18" spans="2:12" s="62" customFormat="1" ht="15.75">
      <c r="B18" s="62" t="s">
        <v>630</v>
      </c>
      <c r="C18" s="454" t="s">
        <v>629</v>
      </c>
      <c r="D18" s="454"/>
      <c r="E18" s="501">
        <v>86658.642718266827</v>
      </c>
      <c r="J18" s="281"/>
      <c r="K18" s="281"/>
      <c r="L18" s="281"/>
    </row>
    <row r="19" spans="2:12" s="62" customFormat="1" ht="15.75">
      <c r="B19" s="62" t="s">
        <v>631</v>
      </c>
      <c r="C19" s="454" t="s">
        <v>629</v>
      </c>
      <c r="D19" s="454"/>
      <c r="E19" s="501">
        <v>362371.81742431252</v>
      </c>
      <c r="J19" s="281"/>
      <c r="K19" s="281"/>
      <c r="L19" s="281"/>
    </row>
    <row r="20" spans="2:12" s="62" customFormat="1" ht="15.75">
      <c r="B20" s="62" t="s">
        <v>632</v>
      </c>
      <c r="C20" s="62" t="s">
        <v>629</v>
      </c>
      <c r="D20" s="454"/>
      <c r="E20" s="64">
        <v>804261.56837329874</v>
      </c>
      <c r="J20" s="281"/>
      <c r="K20" s="281"/>
      <c r="L20" s="281"/>
    </row>
    <row r="21" spans="2:12" s="62" customFormat="1" ht="15.75">
      <c r="B21" s="62" t="s">
        <v>633</v>
      </c>
      <c r="C21" s="62" t="s">
        <v>629</v>
      </c>
      <c r="D21" s="454"/>
      <c r="E21" s="64">
        <v>33143.597815017129</v>
      </c>
      <c r="J21" s="281"/>
      <c r="K21" s="281"/>
      <c r="L21" s="281"/>
    </row>
    <row r="22" spans="2:12" s="62" customFormat="1" ht="15.75">
      <c r="B22" s="62" t="s">
        <v>634</v>
      </c>
      <c r="C22" s="62" t="s">
        <v>635</v>
      </c>
      <c r="D22" s="454"/>
      <c r="E22" s="64">
        <v>299046.38459401904</v>
      </c>
      <c r="J22" s="281"/>
      <c r="K22" s="281"/>
      <c r="L22" s="281"/>
    </row>
    <row r="23" spans="2:12" s="62" customFormat="1" ht="15.75">
      <c r="B23" s="62" t="s">
        <v>636</v>
      </c>
      <c r="C23" s="62" t="s">
        <v>637</v>
      </c>
      <c r="D23" s="454"/>
      <c r="E23" s="64">
        <v>18802535.871686146</v>
      </c>
      <c r="J23" s="281"/>
      <c r="K23" s="281"/>
      <c r="L23" s="281"/>
    </row>
    <row r="24" spans="2:12" s="62" customFormat="1" ht="15.75">
      <c r="B24" s="62" t="s">
        <v>638</v>
      </c>
      <c r="C24" s="62" t="s">
        <v>626</v>
      </c>
      <c r="D24" s="454"/>
      <c r="E24" s="64">
        <v>1500000</v>
      </c>
      <c r="J24" s="281"/>
      <c r="K24" s="281"/>
      <c r="L24" s="281"/>
    </row>
    <row r="25" spans="2:12" s="62" customFormat="1" ht="15.75">
      <c r="B25" s="62" t="s">
        <v>639</v>
      </c>
      <c r="C25" s="62" t="s">
        <v>637</v>
      </c>
      <c r="D25" s="454"/>
      <c r="E25" s="64">
        <v>0</v>
      </c>
      <c r="J25" s="281"/>
      <c r="K25" s="281"/>
      <c r="L25" s="281"/>
    </row>
    <row r="26" spans="2:12" s="62" customFormat="1" ht="15.75">
      <c r="C26" s="454"/>
      <c r="D26" s="454"/>
      <c r="E26" s="501"/>
    </row>
    <row r="27" spans="2:12" s="62" customFormat="1" ht="15.75">
      <c r="C27" s="454"/>
      <c r="D27" s="64"/>
    </row>
    <row r="28" spans="2:12" s="62" customFormat="1" ht="19.5">
      <c r="B28" s="571" t="s">
        <v>640</v>
      </c>
      <c r="C28" s="571"/>
      <c r="D28" s="571"/>
      <c r="E28" s="571"/>
      <c r="F28" s="571"/>
      <c r="G28" s="571"/>
      <c r="H28" s="571"/>
      <c r="I28" s="571"/>
      <c r="J28" s="571"/>
    </row>
    <row r="29" spans="2:12" s="62" customFormat="1" ht="15.75">
      <c r="B29" s="576" t="s">
        <v>641</v>
      </c>
      <c r="C29" s="577"/>
      <c r="D29" s="578"/>
      <c r="E29" s="280"/>
    </row>
    <row r="30" spans="2:12" s="62" customFormat="1" ht="15.75">
      <c r="B30" s="282" t="s">
        <v>642</v>
      </c>
      <c r="C30" s="283" t="s">
        <v>643</v>
      </c>
      <c r="D30" s="284" t="s">
        <v>644</v>
      </c>
    </row>
    <row r="31" spans="2:12" s="62" customFormat="1" ht="15.75"/>
    <row r="32" spans="2:12" s="62" customFormat="1" ht="15.75">
      <c r="B32" s="63" t="s">
        <v>645</v>
      </c>
      <c r="C32" s="63" t="s">
        <v>646</v>
      </c>
      <c r="D32" s="454" t="s">
        <v>647</v>
      </c>
      <c r="E32" s="454" t="s">
        <v>648</v>
      </c>
      <c r="F32" s="454" t="s">
        <v>649</v>
      </c>
      <c r="G32" s="454" t="s">
        <v>650</v>
      </c>
      <c r="H32" s="454" t="s">
        <v>651</v>
      </c>
      <c r="I32" s="454" t="s">
        <v>652</v>
      </c>
      <c r="J32" s="454" t="s">
        <v>653</v>
      </c>
    </row>
    <row r="33" spans="1:38" s="62" customFormat="1" ht="15.75">
      <c r="B33" s="285" t="s">
        <v>654</v>
      </c>
      <c r="C33" s="454" t="s">
        <v>655</v>
      </c>
      <c r="D33" s="454" t="s">
        <v>656</v>
      </c>
      <c r="E33" s="285" t="s">
        <v>657</v>
      </c>
      <c r="F33" s="285" t="s">
        <v>658</v>
      </c>
      <c r="G33" s="65"/>
      <c r="H33" s="65"/>
      <c r="I33" s="286">
        <v>127321.40542542357</v>
      </c>
      <c r="J33" s="62" t="s">
        <v>499</v>
      </c>
    </row>
    <row r="34" spans="1:38" s="62" customFormat="1" ht="15.75">
      <c r="B34" s="454" t="s">
        <v>659</v>
      </c>
      <c r="C34" s="454" t="s">
        <v>655</v>
      </c>
      <c r="D34" s="454" t="s">
        <v>660</v>
      </c>
      <c r="E34" s="454" t="s">
        <v>657</v>
      </c>
      <c r="F34" s="454" t="s">
        <v>661</v>
      </c>
      <c r="G34" s="65"/>
      <c r="H34" s="65"/>
      <c r="I34" s="64">
        <v>41461.966484584758</v>
      </c>
      <c r="J34" s="62" t="s">
        <v>499</v>
      </c>
    </row>
    <row r="35" spans="1:38" s="62" customFormat="1" ht="15.75">
      <c r="B35" s="454" t="s">
        <v>662</v>
      </c>
      <c r="C35" s="454" t="s">
        <v>655</v>
      </c>
      <c r="D35" s="454" t="s">
        <v>663</v>
      </c>
      <c r="E35" s="454" t="s">
        <v>657</v>
      </c>
      <c r="F35" s="454" t="s">
        <v>664</v>
      </c>
      <c r="G35" s="65"/>
      <c r="H35" s="65"/>
      <c r="I35" s="64">
        <v>3609251.7729839827</v>
      </c>
      <c r="J35" s="62" t="s">
        <v>499</v>
      </c>
    </row>
    <row r="36" spans="1:38" s="62" customFormat="1" ht="15.75">
      <c r="B36" s="454" t="s">
        <v>665</v>
      </c>
      <c r="C36" s="454" t="s">
        <v>655</v>
      </c>
      <c r="D36" s="454" t="s">
        <v>666</v>
      </c>
      <c r="E36" s="454" t="s">
        <v>657</v>
      </c>
      <c r="F36" s="454" t="s">
        <v>667</v>
      </c>
      <c r="G36" s="65"/>
      <c r="H36" s="65"/>
      <c r="I36" s="64">
        <v>263773.2709934265</v>
      </c>
      <c r="J36" s="62" t="s">
        <v>499</v>
      </c>
    </row>
    <row r="37" spans="1:38" s="62" customFormat="1" ht="15.75">
      <c r="B37" s="454" t="s">
        <v>668</v>
      </c>
      <c r="C37" s="454" t="s">
        <v>655</v>
      </c>
      <c r="D37" s="454" t="s">
        <v>669</v>
      </c>
      <c r="E37" s="454" t="s">
        <v>657</v>
      </c>
      <c r="F37" s="454" t="s">
        <v>658</v>
      </c>
      <c r="G37" s="65"/>
      <c r="H37" s="65"/>
      <c r="I37" s="64">
        <v>142319.6092954356</v>
      </c>
      <c r="J37" s="62" t="s">
        <v>499</v>
      </c>
    </row>
    <row r="38" spans="1:38" s="62" customFormat="1" ht="15.75">
      <c r="B38" s="459" t="s">
        <v>670</v>
      </c>
      <c r="C38" s="454" t="s">
        <v>655</v>
      </c>
      <c r="D38" s="454" t="s">
        <v>671</v>
      </c>
      <c r="E38" s="454" t="s">
        <v>657</v>
      </c>
      <c r="F38" s="454" t="s">
        <v>658</v>
      </c>
      <c r="G38" s="65"/>
      <c r="H38" s="65"/>
      <c r="I38" s="64">
        <v>856498.11128599197</v>
      </c>
      <c r="J38" s="62" t="s">
        <v>499</v>
      </c>
    </row>
    <row r="39" spans="1:38" s="62" customFormat="1" ht="15.75">
      <c r="B39" s="454" t="s">
        <v>672</v>
      </c>
      <c r="C39" s="454" t="s">
        <v>655</v>
      </c>
      <c r="D39" s="454" t="s">
        <v>673</v>
      </c>
      <c r="E39" s="454" t="s">
        <v>657</v>
      </c>
      <c r="F39" s="454" t="s">
        <v>674</v>
      </c>
      <c r="G39" s="65"/>
      <c r="H39" s="65"/>
      <c r="I39" s="64">
        <v>468371.22488658456</v>
      </c>
      <c r="J39" s="62" t="s">
        <v>499</v>
      </c>
    </row>
    <row r="40" spans="1:38" s="62" customFormat="1" ht="15.75">
      <c r="B40" s="454" t="s">
        <v>675</v>
      </c>
      <c r="C40" s="454" t="s">
        <v>655</v>
      </c>
      <c r="D40" s="454" t="s">
        <v>676</v>
      </c>
      <c r="E40" s="454" t="s">
        <v>657</v>
      </c>
      <c r="F40" s="454" t="s">
        <v>658</v>
      </c>
      <c r="G40" s="65"/>
      <c r="H40" s="65"/>
      <c r="I40" s="64">
        <v>68936.607721507258</v>
      </c>
      <c r="J40" s="62" t="s">
        <v>499</v>
      </c>
    </row>
    <row r="41" spans="1:38" s="62" customFormat="1" ht="15.75">
      <c r="B41" s="454" t="s">
        <v>677</v>
      </c>
      <c r="C41" s="454" t="s">
        <v>655</v>
      </c>
      <c r="D41" s="454" t="s">
        <v>678</v>
      </c>
      <c r="E41" s="454" t="s">
        <v>657</v>
      </c>
      <c r="F41" s="454" t="s">
        <v>679</v>
      </c>
      <c r="G41" s="65"/>
      <c r="H41" s="65"/>
      <c r="I41" s="64">
        <v>136282.19609295434</v>
      </c>
      <c r="J41" s="62" t="s">
        <v>499</v>
      </c>
    </row>
    <row r="42" spans="1:38" s="62" customFormat="1" ht="15.75">
      <c r="B42" s="454" t="s">
        <v>680</v>
      </c>
      <c r="C42" s="454" t="s">
        <v>655</v>
      </c>
      <c r="D42" s="454" t="s">
        <v>681</v>
      </c>
      <c r="E42" s="454" t="s">
        <v>657</v>
      </c>
      <c r="F42" s="454" t="s">
        <v>658</v>
      </c>
      <c r="G42" s="65"/>
      <c r="H42" s="65"/>
      <c r="I42" s="64">
        <v>107577.67799277844</v>
      </c>
      <c r="J42" s="62" t="s">
        <v>499</v>
      </c>
    </row>
    <row r="43" spans="1:38" s="62" customFormat="1" ht="15.75">
      <c r="B43" s="454" t="s">
        <v>682</v>
      </c>
      <c r="C43" s="454" t="s">
        <v>655</v>
      </c>
      <c r="D43" s="454" t="s">
        <v>683</v>
      </c>
      <c r="E43" s="454" t="s">
        <v>657</v>
      </c>
      <c r="F43" s="454" t="s">
        <v>684</v>
      </c>
      <c r="G43" s="65"/>
      <c r="H43" s="65"/>
      <c r="I43" s="64">
        <v>227167.69743542263</v>
      </c>
      <c r="J43" s="62" t="s">
        <v>499</v>
      </c>
    </row>
    <row r="44" spans="1:38" s="62" customFormat="1" ht="15.75">
      <c r="B44" s="459" t="s">
        <v>685</v>
      </c>
      <c r="C44" s="454" t="s">
        <v>655</v>
      </c>
      <c r="D44" s="454" t="s">
        <v>686</v>
      </c>
      <c r="E44" s="454" t="s">
        <v>657</v>
      </c>
      <c r="F44" s="454" t="s">
        <v>658</v>
      </c>
      <c r="G44" s="65"/>
      <c r="H44" s="65"/>
      <c r="I44" s="64">
        <v>108134.8578835293</v>
      </c>
      <c r="J44" s="62" t="s">
        <v>499</v>
      </c>
    </row>
    <row r="45" spans="1:38" s="62" customFormat="1" ht="15.75">
      <c r="B45" s="454" t="s">
        <v>687</v>
      </c>
      <c r="C45" s="454" t="s">
        <v>655</v>
      </c>
      <c r="D45" s="454" t="s">
        <v>688</v>
      </c>
      <c r="E45" s="454" t="s">
        <v>657</v>
      </c>
      <c r="F45" s="454" t="s">
        <v>667</v>
      </c>
      <c r="G45" s="65"/>
      <c r="H45" s="65"/>
      <c r="I45" s="64">
        <v>609899.66669752798</v>
      </c>
      <c r="J45" s="62" t="s">
        <v>499</v>
      </c>
    </row>
    <row r="46" spans="1:38" ht="15.75">
      <c r="A46" s="62"/>
      <c r="B46" s="454" t="s">
        <v>689</v>
      </c>
      <c r="C46" s="454" t="s">
        <v>655</v>
      </c>
      <c r="D46" s="454" t="s">
        <v>690</v>
      </c>
      <c r="E46" s="454" t="s">
        <v>657</v>
      </c>
      <c r="F46" s="454" t="s">
        <v>658</v>
      </c>
      <c r="G46" s="65"/>
      <c r="H46" s="65"/>
      <c r="I46" s="64">
        <v>557865.98463105271</v>
      </c>
      <c r="J46" s="62" t="s">
        <v>499</v>
      </c>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row>
    <row r="47" spans="1:38" s="62" customFormat="1" ht="15.75">
      <c r="B47" s="454" t="s">
        <v>691</v>
      </c>
      <c r="C47" s="454" t="s">
        <v>655</v>
      </c>
      <c r="D47" s="454" t="s">
        <v>692</v>
      </c>
      <c r="E47" s="454" t="s">
        <v>657</v>
      </c>
      <c r="F47" s="454" t="s">
        <v>679</v>
      </c>
      <c r="G47" s="65"/>
      <c r="H47" s="65"/>
      <c r="I47" s="64">
        <v>71826.404962503468</v>
      </c>
      <c r="J47" s="62" t="s">
        <v>499</v>
      </c>
    </row>
    <row r="48" spans="1:38" ht="15.75">
      <c r="A48" s="62"/>
      <c r="B48" s="454" t="s">
        <v>693</v>
      </c>
      <c r="C48" s="454" t="s">
        <v>655</v>
      </c>
      <c r="D48" s="454" t="s">
        <v>694</v>
      </c>
      <c r="E48" s="454" t="s">
        <v>657</v>
      </c>
      <c r="F48" s="454" t="s">
        <v>695</v>
      </c>
      <c r="G48" s="65"/>
      <c r="H48" s="65"/>
      <c r="I48" s="64">
        <v>5392.6488288121463</v>
      </c>
      <c r="J48" s="62" t="s">
        <v>499</v>
      </c>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row>
    <row r="49" spans="1:38" s="62" customFormat="1" ht="15.75">
      <c r="B49" s="454" t="s">
        <v>696</v>
      </c>
      <c r="C49" s="454" t="s">
        <v>655</v>
      </c>
      <c r="D49" s="454" t="s">
        <v>697</v>
      </c>
      <c r="E49" s="454" t="s">
        <v>657</v>
      </c>
      <c r="F49" s="454" t="s">
        <v>695</v>
      </c>
      <c r="G49" s="65"/>
      <c r="H49" s="65"/>
      <c r="I49" s="64">
        <v>88706.610499027869</v>
      </c>
      <c r="J49" s="62" t="s">
        <v>499</v>
      </c>
    </row>
    <row r="50" spans="1:38" ht="15.75" customHeight="1">
      <c r="A50" s="62"/>
      <c r="B50" s="454" t="s">
        <v>698</v>
      </c>
      <c r="C50" s="454" t="s">
        <v>655</v>
      </c>
      <c r="D50" s="454" t="s">
        <v>699</v>
      </c>
      <c r="E50" s="454" t="s">
        <v>657</v>
      </c>
      <c r="F50" s="454" t="s">
        <v>661</v>
      </c>
      <c r="G50" s="65"/>
      <c r="H50" s="65"/>
      <c r="I50" s="64">
        <v>95043.033052495128</v>
      </c>
      <c r="J50" s="62" t="s">
        <v>499</v>
      </c>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row>
    <row r="51" spans="1:38" s="62" customFormat="1" ht="15.75">
      <c r="B51" s="454" t="s">
        <v>700</v>
      </c>
      <c r="C51" s="454" t="s">
        <v>655</v>
      </c>
      <c r="D51" s="454" t="s">
        <v>701</v>
      </c>
      <c r="E51" s="454" t="s">
        <v>657</v>
      </c>
      <c r="F51" s="454" t="s">
        <v>658</v>
      </c>
      <c r="G51" s="65"/>
      <c r="H51" s="65"/>
      <c r="I51" s="64">
        <v>104643.62559022312</v>
      </c>
      <c r="J51" s="62" t="s">
        <v>499</v>
      </c>
    </row>
    <row r="52" spans="1:38" s="62" customFormat="1" ht="15.75">
      <c r="B52" s="454" t="s">
        <v>702</v>
      </c>
      <c r="C52" s="454" t="s">
        <v>655</v>
      </c>
      <c r="D52" s="454" t="s">
        <v>703</v>
      </c>
      <c r="E52" s="454" t="s">
        <v>657</v>
      </c>
      <c r="F52" s="454" t="s">
        <v>661</v>
      </c>
      <c r="G52" s="65"/>
      <c r="H52" s="65"/>
      <c r="I52" s="64">
        <v>3782.3720025923526</v>
      </c>
      <c r="J52" s="62" t="s">
        <v>499</v>
      </c>
    </row>
    <row r="53" spans="1:38" ht="15.75">
      <c r="A53" s="62"/>
      <c r="B53" s="454" t="s">
        <v>704</v>
      </c>
      <c r="C53" s="454" t="s">
        <v>655</v>
      </c>
      <c r="D53" s="454" t="s">
        <v>705</v>
      </c>
      <c r="E53" s="454" t="s">
        <v>657</v>
      </c>
      <c r="F53" s="454" t="s">
        <v>661</v>
      </c>
      <c r="G53" s="65"/>
      <c r="H53" s="65"/>
      <c r="I53" s="64">
        <v>1162824.9421349873</v>
      </c>
      <c r="J53" s="62" t="s">
        <v>499</v>
      </c>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row>
    <row r="54" spans="1:38" ht="15.75">
      <c r="A54" s="62"/>
      <c r="B54" s="454" t="s">
        <v>706</v>
      </c>
      <c r="C54" s="454" t="s">
        <v>655</v>
      </c>
      <c r="D54" s="454" t="s">
        <v>707</v>
      </c>
      <c r="E54" s="454" t="s">
        <v>657</v>
      </c>
      <c r="F54" s="454" t="s">
        <v>658</v>
      </c>
      <c r="G54" s="65"/>
      <c r="H54" s="65"/>
      <c r="I54" s="64">
        <v>678731.71928525134</v>
      </c>
      <c r="J54" s="62" t="s">
        <v>499</v>
      </c>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1:38" ht="16.5" customHeight="1">
      <c r="A55" s="62"/>
      <c r="B55" s="454" t="s">
        <v>708</v>
      </c>
      <c r="C55" s="454" t="s">
        <v>655</v>
      </c>
      <c r="D55" s="454" t="s">
        <v>709</v>
      </c>
      <c r="E55" s="454" t="s">
        <v>657</v>
      </c>
      <c r="F55" s="454" t="s">
        <v>679</v>
      </c>
      <c r="G55" s="65"/>
      <c r="H55" s="65"/>
      <c r="I55" s="64">
        <v>642514.15609665774</v>
      </c>
      <c r="J55" s="62" t="s">
        <v>499</v>
      </c>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row>
    <row r="56" spans="1:38" ht="15.75">
      <c r="A56" s="62"/>
      <c r="B56" s="454" t="s">
        <v>710</v>
      </c>
      <c r="C56" s="454" t="s">
        <v>655</v>
      </c>
      <c r="D56" s="454" t="s">
        <v>711</v>
      </c>
      <c r="E56" s="454" t="s">
        <v>657</v>
      </c>
      <c r="F56" s="454" t="s">
        <v>658</v>
      </c>
      <c r="G56" s="65"/>
      <c r="H56" s="65"/>
      <c r="I56" s="64">
        <v>474609.8046477178</v>
      </c>
      <c r="J56" s="62" t="s">
        <v>499</v>
      </c>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row>
    <row r="57" spans="1:38" ht="15.75">
      <c r="A57" s="62"/>
      <c r="B57" s="454" t="s">
        <v>712</v>
      </c>
      <c r="C57" s="454" t="s">
        <v>655</v>
      </c>
      <c r="D57" s="454" t="s">
        <v>713</v>
      </c>
      <c r="E57" s="454" t="s">
        <v>657</v>
      </c>
      <c r="F57" s="454" t="s">
        <v>658</v>
      </c>
      <c r="G57" s="65"/>
      <c r="H57" s="65"/>
      <c r="I57" s="64">
        <v>109759.6426256828</v>
      </c>
      <c r="J57" s="62" t="s">
        <v>499</v>
      </c>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row>
    <row r="58" spans="1:38" ht="15.75">
      <c r="A58" s="62"/>
      <c r="B58" s="454" t="s">
        <v>714</v>
      </c>
      <c r="C58" s="454" t="s">
        <v>655</v>
      </c>
      <c r="D58" s="454" t="s">
        <v>715</v>
      </c>
      <c r="E58" s="454" t="s">
        <v>657</v>
      </c>
      <c r="F58" s="454" t="s">
        <v>658</v>
      </c>
      <c r="G58" s="65"/>
      <c r="H58" s="65"/>
      <c r="I58" s="64">
        <v>7308691.6118877875</v>
      </c>
      <c r="J58" s="62" t="s">
        <v>499</v>
      </c>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row>
    <row r="59" spans="1:38" ht="15.75">
      <c r="A59" s="62"/>
      <c r="B59" s="454" t="s">
        <v>716</v>
      </c>
      <c r="C59" s="454" t="s">
        <v>655</v>
      </c>
      <c r="D59" s="454" t="s">
        <v>717</v>
      </c>
      <c r="E59" s="454" t="s">
        <v>657</v>
      </c>
      <c r="F59" s="454" t="s">
        <v>684</v>
      </c>
      <c r="G59" s="65"/>
      <c r="H59" s="65"/>
      <c r="I59" s="64">
        <v>110813.27654846772</v>
      </c>
      <c r="J59" s="62" t="s">
        <v>499</v>
      </c>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row>
    <row r="60" spans="1:38" ht="15.75">
      <c r="A60" s="62"/>
      <c r="B60" s="454" t="s">
        <v>718</v>
      </c>
      <c r="C60" s="454" t="s">
        <v>655</v>
      </c>
      <c r="D60" s="454" t="s">
        <v>719</v>
      </c>
      <c r="E60" s="454" t="s">
        <v>657</v>
      </c>
      <c r="F60" s="454" t="s">
        <v>658</v>
      </c>
      <c r="G60" s="65"/>
      <c r="H60" s="65"/>
      <c r="I60" s="64">
        <v>660311.45264327375</v>
      </c>
      <c r="J60" s="62" t="s">
        <v>499</v>
      </c>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row>
    <row r="61" spans="1:38" ht="15.75">
      <c r="A61" s="62"/>
      <c r="B61" s="454" t="s">
        <v>720</v>
      </c>
      <c r="C61" s="454" t="s">
        <v>655</v>
      </c>
      <c r="D61" s="454" t="s">
        <v>721</v>
      </c>
      <c r="E61" s="454" t="s">
        <v>657</v>
      </c>
      <c r="F61" s="454" t="s">
        <v>658</v>
      </c>
      <c r="G61" s="65"/>
      <c r="H61" s="65"/>
      <c r="I61" s="64">
        <v>241892.41736876214</v>
      </c>
      <c r="J61" s="62" t="s">
        <v>499</v>
      </c>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1:38" s="62" customFormat="1" ht="15.75">
      <c r="B62" s="454" t="s">
        <v>722</v>
      </c>
      <c r="C62" s="454" t="s">
        <v>655</v>
      </c>
      <c r="D62" s="454" t="s">
        <v>723</v>
      </c>
      <c r="E62" s="454" t="s">
        <v>657</v>
      </c>
      <c r="F62" s="454" t="s">
        <v>724</v>
      </c>
      <c r="G62" s="65"/>
      <c r="H62" s="65"/>
      <c r="I62" s="64">
        <v>47738.033515415234</v>
      </c>
      <c r="J62" s="62" t="s">
        <v>499</v>
      </c>
    </row>
    <row r="63" spans="1:38" ht="15.75">
      <c r="A63" s="62"/>
      <c r="B63" s="454" t="s">
        <v>725</v>
      </c>
      <c r="C63" s="454" t="s">
        <v>655</v>
      </c>
      <c r="D63" s="454" t="s">
        <v>726</v>
      </c>
      <c r="E63" s="454" t="s">
        <v>657</v>
      </c>
      <c r="F63" s="454" t="s">
        <v>695</v>
      </c>
      <c r="G63" s="65"/>
      <c r="H63" s="65"/>
      <c r="I63" s="64">
        <v>10982.436811406351</v>
      </c>
      <c r="J63" s="62" t="s">
        <v>499</v>
      </c>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row>
    <row r="64" spans="1:38" ht="15.75">
      <c r="A64" s="62"/>
      <c r="B64" s="454" t="s">
        <v>727</v>
      </c>
      <c r="C64" s="454" t="s">
        <v>655</v>
      </c>
      <c r="D64" s="454" t="s">
        <v>728</v>
      </c>
      <c r="E64" s="454" t="s">
        <v>657</v>
      </c>
      <c r="F64" s="454" t="s">
        <v>658</v>
      </c>
      <c r="G64" s="65"/>
      <c r="H64" s="65"/>
      <c r="I64" s="64">
        <v>304899.77779835201</v>
      </c>
      <c r="J64" s="62" t="s">
        <v>499</v>
      </c>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row>
    <row r="65" spans="1:38" ht="15.75">
      <c r="A65" s="62"/>
      <c r="B65" s="454" t="s">
        <v>729</v>
      </c>
      <c r="C65" s="454" t="s">
        <v>655</v>
      </c>
      <c r="D65" s="454" t="s">
        <v>730</v>
      </c>
      <c r="E65" s="454" t="s">
        <v>657</v>
      </c>
      <c r="F65" s="454" t="s">
        <v>684</v>
      </c>
      <c r="G65" s="65"/>
      <c r="H65" s="65"/>
      <c r="I65" s="64">
        <v>193821.48875104156</v>
      </c>
      <c r="J65" s="62" t="s">
        <v>499</v>
      </c>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1:38" ht="15.75">
      <c r="A66" s="62"/>
      <c r="B66" s="454" t="s">
        <v>731</v>
      </c>
      <c r="C66" s="454" t="s">
        <v>655</v>
      </c>
      <c r="D66" s="454" t="s">
        <v>732</v>
      </c>
      <c r="E66" s="454" t="s">
        <v>657</v>
      </c>
      <c r="F66" s="454" t="s">
        <v>658</v>
      </c>
      <c r="G66" s="65"/>
      <c r="H66" s="65"/>
      <c r="I66" s="64">
        <v>243544.31997037309</v>
      </c>
      <c r="J66" s="62" t="s">
        <v>499</v>
      </c>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row>
    <row r="67" spans="1:38" ht="15.75">
      <c r="A67" s="62"/>
      <c r="B67" s="459" t="s">
        <v>733</v>
      </c>
      <c r="C67" s="454" t="s">
        <v>655</v>
      </c>
      <c r="D67" s="454" t="s">
        <v>734</v>
      </c>
      <c r="E67" s="454" t="s">
        <v>657</v>
      </c>
      <c r="F67" s="454" t="s">
        <v>658</v>
      </c>
      <c r="G67" s="65"/>
      <c r="H67" s="65"/>
      <c r="I67" s="64">
        <v>43258.244606980836</v>
      </c>
      <c r="J67" s="62" t="s">
        <v>499</v>
      </c>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1:38" ht="15.75">
      <c r="A68" s="62"/>
      <c r="B68" s="459" t="s">
        <v>735</v>
      </c>
      <c r="C68" s="454" t="s">
        <v>655</v>
      </c>
      <c r="D68" s="454" t="s">
        <v>736</v>
      </c>
      <c r="E68" s="454" t="s">
        <v>657</v>
      </c>
      <c r="F68" s="454" t="s">
        <v>658</v>
      </c>
      <c r="G68" s="65"/>
      <c r="H68" s="65"/>
      <c r="I68" s="64">
        <v>55970.336079992594</v>
      </c>
      <c r="J68" s="62" t="s">
        <v>499</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1:38" ht="15.75">
      <c r="A69" s="62"/>
      <c r="B69" s="454" t="s">
        <v>737</v>
      </c>
      <c r="C69" s="454" t="s">
        <v>655</v>
      </c>
      <c r="D69" s="454" t="s">
        <v>738</v>
      </c>
      <c r="E69" s="454" t="s">
        <v>657</v>
      </c>
      <c r="F69" s="454" t="s">
        <v>658</v>
      </c>
      <c r="G69" s="65"/>
      <c r="H69" s="65"/>
      <c r="I69" s="64">
        <v>72853.282103508929</v>
      </c>
      <c r="J69" s="62" t="s">
        <v>499</v>
      </c>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1:38" ht="15" customHeight="1">
      <c r="A70" s="62"/>
      <c r="B70" s="454" t="s">
        <v>739</v>
      </c>
      <c r="C70" s="454" t="s">
        <v>655</v>
      </c>
      <c r="D70" s="454" t="s">
        <v>740</v>
      </c>
      <c r="E70" s="454" t="s">
        <v>657</v>
      </c>
      <c r="F70" s="454" t="s">
        <v>695</v>
      </c>
      <c r="G70" s="65"/>
      <c r="H70" s="65"/>
      <c r="I70" s="64">
        <v>33800.870289787978</v>
      </c>
      <c r="J70" s="62" t="s">
        <v>499</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1:38" ht="15" customHeight="1">
      <c r="A71" s="62"/>
      <c r="B71" s="454" t="s">
        <v>741</v>
      </c>
      <c r="C71" s="454" t="s">
        <v>655</v>
      </c>
      <c r="D71" s="454" t="s">
        <v>742</v>
      </c>
      <c r="E71" s="454" t="s">
        <v>657</v>
      </c>
      <c r="F71" s="454" t="s">
        <v>658</v>
      </c>
      <c r="G71" s="65"/>
      <c r="H71" s="65"/>
      <c r="I71" s="64">
        <v>140489.23247847421</v>
      </c>
      <c r="J71" s="62" t="s">
        <v>499</v>
      </c>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row>
    <row r="72" spans="1:38" ht="15.75">
      <c r="A72" s="62"/>
      <c r="B72" s="454" t="s">
        <v>743</v>
      </c>
      <c r="C72" s="454" t="s">
        <v>655</v>
      </c>
      <c r="D72" s="454" t="s">
        <v>744</v>
      </c>
      <c r="E72" s="454" t="s">
        <v>657</v>
      </c>
      <c r="F72" s="454" t="s">
        <v>658</v>
      </c>
      <c r="G72" s="65"/>
      <c r="H72" s="65"/>
      <c r="I72" s="64">
        <v>136578.86306823441</v>
      </c>
      <c r="J72" s="62" t="s">
        <v>499</v>
      </c>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row>
    <row r="73" spans="1:38" ht="15.75">
      <c r="A73" s="62"/>
      <c r="B73" s="454" t="s">
        <v>745</v>
      </c>
      <c r="C73" s="454" t="s">
        <v>655</v>
      </c>
      <c r="D73" s="454" t="s">
        <v>746</v>
      </c>
      <c r="E73" s="454" t="s">
        <v>657</v>
      </c>
      <c r="F73" s="454" t="s">
        <v>664</v>
      </c>
      <c r="G73" s="65"/>
      <c r="H73" s="65"/>
      <c r="I73" s="64">
        <v>431210.89713915373</v>
      </c>
      <c r="J73" s="62" t="s">
        <v>499</v>
      </c>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row>
    <row r="74" spans="1:38" ht="18.75" customHeight="1">
      <c r="A74" s="62"/>
      <c r="B74" s="459" t="s">
        <v>747</v>
      </c>
      <c r="C74" s="454" t="s">
        <v>655</v>
      </c>
      <c r="D74" s="454" t="s">
        <v>748</v>
      </c>
      <c r="E74" s="454" t="s">
        <v>657</v>
      </c>
      <c r="F74" s="454" t="s">
        <v>658</v>
      </c>
      <c r="G74" s="65"/>
      <c r="H74" s="65"/>
      <c r="I74" s="64">
        <v>254161.77205814276</v>
      </c>
      <c r="J74" s="62" t="s">
        <v>499</v>
      </c>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row>
    <row r="75" spans="1:38" ht="15.75">
      <c r="A75" s="62"/>
      <c r="B75" s="454" t="s">
        <v>749</v>
      </c>
      <c r="C75" s="454" t="s">
        <v>655</v>
      </c>
      <c r="D75" s="454" t="s">
        <v>750</v>
      </c>
      <c r="E75" s="454" t="s">
        <v>657</v>
      </c>
      <c r="F75" s="454" t="s">
        <v>661</v>
      </c>
      <c r="G75" s="65"/>
      <c r="H75" s="65"/>
      <c r="I75" s="64">
        <v>192786.62160911027</v>
      </c>
      <c r="J75" s="62" t="s">
        <v>499</v>
      </c>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row>
    <row r="76" spans="1:38" ht="15.75">
      <c r="A76" s="62"/>
      <c r="B76" s="454" t="s">
        <v>751</v>
      </c>
      <c r="C76" s="454" t="s">
        <v>655</v>
      </c>
      <c r="D76" s="454" t="s">
        <v>752</v>
      </c>
      <c r="E76" s="454" t="s">
        <v>657</v>
      </c>
      <c r="F76" s="454" t="s">
        <v>661</v>
      </c>
      <c r="G76" s="65"/>
      <c r="H76" s="65"/>
      <c r="I76" s="64">
        <v>90400.53698731598</v>
      </c>
      <c r="J76" s="62" t="s">
        <v>499</v>
      </c>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row>
    <row r="77" spans="1:38" ht="15.75">
      <c r="A77" s="62"/>
      <c r="B77" s="454" t="s">
        <v>753</v>
      </c>
      <c r="C77" s="454" t="s">
        <v>655</v>
      </c>
      <c r="D77" s="454" t="s">
        <v>754</v>
      </c>
      <c r="E77" s="454" t="s">
        <v>657</v>
      </c>
      <c r="F77" s="454" t="s">
        <v>658</v>
      </c>
      <c r="G77" s="65"/>
      <c r="H77" s="65"/>
      <c r="I77" s="64">
        <v>38995.361540598089</v>
      </c>
      <c r="J77" s="62" t="s">
        <v>499</v>
      </c>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row>
    <row r="78" spans="1:38" ht="15.75">
      <c r="A78" s="62"/>
      <c r="B78" s="454" t="s">
        <v>755</v>
      </c>
      <c r="C78" s="454" t="s">
        <v>655</v>
      </c>
      <c r="D78" s="454" t="s">
        <v>756</v>
      </c>
      <c r="E78" s="454" t="s">
        <v>657</v>
      </c>
      <c r="F78" s="454" t="s">
        <v>658</v>
      </c>
      <c r="G78" s="65"/>
      <c r="H78" s="65"/>
      <c r="I78" s="64">
        <v>83347.597444681043</v>
      </c>
      <c r="J78" s="62" t="s">
        <v>499</v>
      </c>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row>
    <row r="79" spans="1:38" ht="15.75">
      <c r="A79" s="62"/>
      <c r="B79" s="454" t="s">
        <v>757</v>
      </c>
      <c r="C79" s="454" t="s">
        <v>655</v>
      </c>
      <c r="D79" s="454" t="s">
        <v>758</v>
      </c>
      <c r="E79" s="454" t="s">
        <v>657</v>
      </c>
      <c r="F79" s="454" t="s">
        <v>658</v>
      </c>
      <c r="G79" s="65"/>
      <c r="H79" s="65"/>
      <c r="I79" s="64">
        <v>71069.419498194606</v>
      </c>
      <c r="J79" s="62" t="s">
        <v>499</v>
      </c>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row>
    <row r="80" spans="1:38" ht="15.75">
      <c r="A80" s="62"/>
      <c r="B80" s="454" t="s">
        <v>759</v>
      </c>
      <c r="C80" s="454" t="s">
        <v>655</v>
      </c>
      <c r="D80" s="454" t="s">
        <v>760</v>
      </c>
      <c r="E80" s="454" t="s">
        <v>657</v>
      </c>
      <c r="F80" s="454" t="s">
        <v>658</v>
      </c>
      <c r="G80" s="65"/>
      <c r="H80" s="65"/>
      <c r="I80" s="64">
        <v>352517.84094065364</v>
      </c>
      <c r="J80" s="62" t="s">
        <v>499</v>
      </c>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row>
    <row r="81" spans="1:38" ht="15.75">
      <c r="A81" s="62"/>
      <c r="B81" s="454" t="s">
        <v>761</v>
      </c>
      <c r="C81" s="454" t="s">
        <v>655</v>
      </c>
      <c r="D81" s="454" t="s">
        <v>762</v>
      </c>
      <c r="E81" s="454" t="s">
        <v>657</v>
      </c>
      <c r="F81" s="454" t="s">
        <v>658</v>
      </c>
      <c r="G81" s="65"/>
      <c r="H81" s="65"/>
      <c r="I81" s="64">
        <v>454741.65355059714</v>
      </c>
      <c r="J81" s="62" t="s">
        <v>499</v>
      </c>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row>
    <row r="82" spans="1:38" ht="15.75">
      <c r="A82" s="62"/>
      <c r="B82" s="454" t="s">
        <v>763</v>
      </c>
      <c r="C82" s="454" t="s">
        <v>655</v>
      </c>
      <c r="D82" s="454" t="s">
        <v>764</v>
      </c>
      <c r="E82" s="454" t="s">
        <v>657</v>
      </c>
      <c r="F82" s="454" t="s">
        <v>679</v>
      </c>
      <c r="G82" s="65"/>
      <c r="H82" s="65"/>
      <c r="I82" s="64">
        <v>36961.45727247477</v>
      </c>
      <c r="J82" s="62" t="s">
        <v>499</v>
      </c>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row>
    <row r="83" spans="1:38" ht="15.75">
      <c r="A83" s="62"/>
      <c r="B83" s="454" t="s">
        <v>765</v>
      </c>
      <c r="C83" s="454" t="s">
        <v>655</v>
      </c>
      <c r="D83" s="454" t="s">
        <v>766</v>
      </c>
      <c r="E83" s="454" t="s">
        <v>657</v>
      </c>
      <c r="F83" s="454" t="s">
        <v>658</v>
      </c>
      <c r="G83" s="65"/>
      <c r="H83" s="65"/>
      <c r="I83" s="64">
        <v>554469.35468938062</v>
      </c>
      <c r="J83" s="62" t="s">
        <v>499</v>
      </c>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row>
    <row r="84" spans="1:38" ht="15.75">
      <c r="A84" s="62"/>
      <c r="B84" s="454" t="s">
        <v>767</v>
      </c>
      <c r="C84" s="454" t="s">
        <v>655</v>
      </c>
      <c r="D84" s="454" t="s">
        <v>768</v>
      </c>
      <c r="E84" s="454" t="s">
        <v>657</v>
      </c>
      <c r="F84" s="454" t="s">
        <v>658</v>
      </c>
      <c r="G84" s="65"/>
      <c r="H84" s="65"/>
      <c r="I84" s="64">
        <v>2560.2073882047957</v>
      </c>
      <c r="J84" s="62" t="s">
        <v>499</v>
      </c>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row>
    <row r="85" spans="1:38" ht="15.75">
      <c r="A85" s="62"/>
      <c r="B85" s="454" t="s">
        <v>769</v>
      </c>
      <c r="C85" s="454" t="s">
        <v>655</v>
      </c>
      <c r="D85" s="454" t="s">
        <v>770</v>
      </c>
      <c r="E85" s="454" t="s">
        <v>657</v>
      </c>
      <c r="F85" s="454" t="s">
        <v>658</v>
      </c>
      <c r="G85" s="65"/>
      <c r="H85" s="65"/>
      <c r="I85" s="64">
        <v>34037.598370521249</v>
      </c>
      <c r="J85" s="62" t="s">
        <v>499</v>
      </c>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row>
    <row r="86" spans="1:38" ht="15.75">
      <c r="A86" s="62"/>
      <c r="B86" s="454" t="s">
        <v>771</v>
      </c>
      <c r="C86" s="454" t="s">
        <v>655</v>
      </c>
      <c r="D86" s="454" t="s">
        <v>772</v>
      </c>
      <c r="E86" s="454" t="s">
        <v>657</v>
      </c>
      <c r="F86" s="454" t="s">
        <v>658</v>
      </c>
      <c r="G86" s="65"/>
      <c r="H86" s="65"/>
      <c r="I86" s="64">
        <v>121815.89667623368</v>
      </c>
      <c r="J86" s="62" t="s">
        <v>499</v>
      </c>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row>
    <row r="87" spans="1:38" ht="15.75">
      <c r="A87" s="62"/>
      <c r="B87" s="454" t="s">
        <v>773</v>
      </c>
      <c r="C87" s="454" t="s">
        <v>655</v>
      </c>
      <c r="D87" s="454" t="s">
        <v>774</v>
      </c>
      <c r="E87" s="454" t="s">
        <v>657</v>
      </c>
      <c r="F87" s="454" t="s">
        <v>775</v>
      </c>
      <c r="G87" s="65"/>
      <c r="H87" s="65"/>
      <c r="I87" s="64">
        <v>8555.124525506897</v>
      </c>
      <c r="J87" s="62" t="s">
        <v>499</v>
      </c>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row>
    <row r="88" spans="1:38" ht="15.75">
      <c r="A88" s="62"/>
      <c r="B88" s="454" t="s">
        <v>776</v>
      </c>
      <c r="C88" s="454" t="s">
        <v>655</v>
      </c>
      <c r="D88" s="454" t="s">
        <v>777</v>
      </c>
      <c r="E88" s="454" t="s">
        <v>657</v>
      </c>
      <c r="F88" s="454" t="s">
        <v>658</v>
      </c>
      <c r="G88" s="65"/>
      <c r="H88" s="65"/>
      <c r="I88" s="64">
        <v>520717.55393019161</v>
      </c>
      <c r="J88" s="62" t="s">
        <v>499</v>
      </c>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row>
    <row r="89" spans="1:38" ht="15.75">
      <c r="A89" s="62"/>
      <c r="B89" s="454" t="s">
        <v>778</v>
      </c>
      <c r="C89" s="454" t="s">
        <v>655</v>
      </c>
      <c r="D89" s="454" t="s">
        <v>779</v>
      </c>
      <c r="E89" s="454" t="s">
        <v>657</v>
      </c>
      <c r="F89" s="454" t="s">
        <v>679</v>
      </c>
      <c r="G89" s="65"/>
      <c r="H89" s="65"/>
      <c r="I89" s="64">
        <v>72393.111748912139</v>
      </c>
      <c r="J89" s="62" t="s">
        <v>499</v>
      </c>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row>
    <row r="90" spans="1:38" ht="15.75">
      <c r="A90" s="62"/>
      <c r="B90" s="454" t="s">
        <v>780</v>
      </c>
      <c r="C90" s="454" t="s">
        <v>655</v>
      </c>
      <c r="D90" s="454" t="s">
        <v>781</v>
      </c>
      <c r="E90" s="454" t="s">
        <v>657</v>
      </c>
      <c r="F90" s="454" t="s">
        <v>658</v>
      </c>
      <c r="G90" s="65"/>
      <c r="H90" s="65"/>
      <c r="I90" s="64">
        <v>339608.97139153781</v>
      </c>
      <c r="J90" s="62" t="s">
        <v>499</v>
      </c>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row>
    <row r="91" spans="1:38" ht="15.75">
      <c r="A91" s="62"/>
      <c r="B91" s="454" t="s">
        <v>782</v>
      </c>
      <c r="C91" s="454" t="s">
        <v>655</v>
      </c>
      <c r="D91" s="454" t="s">
        <v>783</v>
      </c>
      <c r="E91" s="454" t="s">
        <v>657</v>
      </c>
      <c r="F91" s="454" t="s">
        <v>679</v>
      </c>
      <c r="G91" s="65"/>
      <c r="H91" s="65"/>
      <c r="I91" s="64">
        <v>270726.28460327745</v>
      </c>
      <c r="J91" s="62" t="s">
        <v>499</v>
      </c>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row>
    <row r="92" spans="1:38" ht="15.75">
      <c r="A92" s="62"/>
      <c r="B92" s="454" t="s">
        <v>784</v>
      </c>
      <c r="C92" s="454" t="s">
        <v>655</v>
      </c>
      <c r="D92" s="454" t="s">
        <v>785</v>
      </c>
      <c r="E92" s="454" t="s">
        <v>657</v>
      </c>
      <c r="F92" s="454" t="s">
        <v>658</v>
      </c>
      <c r="G92" s="65"/>
      <c r="H92" s="65"/>
      <c r="I92" s="64">
        <v>239838.88528839921</v>
      </c>
      <c r="J92" s="62" t="s">
        <v>499</v>
      </c>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row>
    <row r="93" spans="1:38" ht="15.75">
      <c r="A93" s="62"/>
      <c r="B93" s="454" t="s">
        <v>786</v>
      </c>
      <c r="C93" s="454" t="s">
        <v>655</v>
      </c>
      <c r="D93" s="454" t="s">
        <v>787</v>
      </c>
      <c r="E93" s="454" t="s">
        <v>657</v>
      </c>
      <c r="F93" s="454" t="s">
        <v>661</v>
      </c>
      <c r="G93" s="65"/>
      <c r="H93" s="65"/>
      <c r="I93" s="64">
        <v>42320.923988519578</v>
      </c>
      <c r="J93" s="62" t="s">
        <v>499</v>
      </c>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row>
    <row r="94" spans="1:38" ht="15.75">
      <c r="A94" s="62"/>
      <c r="B94" s="454" t="s">
        <v>788</v>
      </c>
      <c r="C94" s="454" t="s">
        <v>655</v>
      </c>
      <c r="D94" s="454" t="s">
        <v>789</v>
      </c>
      <c r="E94" s="454" t="s">
        <v>657</v>
      </c>
      <c r="F94" s="454" t="s">
        <v>658</v>
      </c>
      <c r="G94" s="65"/>
      <c r="H94" s="65"/>
      <c r="I94" s="64">
        <v>487235.95963336725</v>
      </c>
      <c r="J94" s="62" t="s">
        <v>499</v>
      </c>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row>
    <row r="95" spans="1:38" ht="15.75">
      <c r="A95" s="62"/>
      <c r="B95" s="459" t="s">
        <v>790</v>
      </c>
      <c r="C95" s="454" t="s">
        <v>655</v>
      </c>
      <c r="D95" s="454" t="s">
        <v>791</v>
      </c>
      <c r="E95" s="454" t="s">
        <v>657</v>
      </c>
      <c r="F95" s="454" t="s">
        <v>658</v>
      </c>
      <c r="G95" s="65"/>
      <c r="H95" s="65"/>
      <c r="I95" s="64">
        <v>314193.1858161281</v>
      </c>
      <c r="J95" s="62" t="s">
        <v>499</v>
      </c>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row>
    <row r="96" spans="1:38" ht="24" customHeight="1">
      <c r="A96" s="62"/>
      <c r="B96" s="459" t="s">
        <v>792</v>
      </c>
      <c r="C96" s="454" t="s">
        <v>655</v>
      </c>
      <c r="D96" s="454" t="s">
        <v>793</v>
      </c>
      <c r="E96" s="454" t="s">
        <v>657</v>
      </c>
      <c r="F96" s="454" t="s">
        <v>658</v>
      </c>
      <c r="G96" s="65"/>
      <c r="H96" s="65"/>
      <c r="I96" s="64">
        <v>44034.117211369317</v>
      </c>
      <c r="J96" s="62" t="s">
        <v>499</v>
      </c>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row>
    <row r="97" spans="1:38" ht="24" customHeight="1">
      <c r="A97" s="62"/>
      <c r="B97" s="459" t="s">
        <v>794</v>
      </c>
      <c r="C97" s="454" t="s">
        <v>655</v>
      </c>
      <c r="D97" s="454" t="s">
        <v>795</v>
      </c>
      <c r="E97" s="454" t="s">
        <v>657</v>
      </c>
      <c r="F97" s="454" t="s">
        <v>658</v>
      </c>
      <c r="G97" s="65"/>
      <c r="H97" s="65"/>
      <c r="I97" s="64">
        <v>157157.44838440884</v>
      </c>
      <c r="J97" s="62" t="s">
        <v>499</v>
      </c>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row>
    <row r="98" spans="1:38" ht="24" customHeight="1">
      <c r="A98" s="62"/>
      <c r="B98" s="454" t="s">
        <v>796</v>
      </c>
      <c r="C98" s="454" t="s">
        <v>655</v>
      </c>
      <c r="D98" s="454" t="s">
        <v>797</v>
      </c>
      <c r="E98" s="454" t="s">
        <v>657</v>
      </c>
      <c r="F98" s="454" t="s">
        <v>661</v>
      </c>
      <c r="G98" s="65"/>
      <c r="H98" s="65"/>
      <c r="I98" s="64">
        <v>314461.84612535877</v>
      </c>
      <c r="J98" s="62" t="s">
        <v>499</v>
      </c>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row>
    <row r="99" spans="1:38" ht="24" customHeight="1">
      <c r="A99" s="62"/>
      <c r="B99" s="454" t="s">
        <v>798</v>
      </c>
      <c r="C99" s="454" t="s">
        <v>655</v>
      </c>
      <c r="D99" s="454" t="s">
        <v>799</v>
      </c>
      <c r="E99" s="454" t="s">
        <v>657</v>
      </c>
      <c r="F99" s="454" t="s">
        <v>679</v>
      </c>
      <c r="G99" s="65"/>
      <c r="H99" s="65"/>
      <c r="I99" s="64">
        <v>212142.29238033513</v>
      </c>
      <c r="J99" s="62" t="s">
        <v>499</v>
      </c>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row>
    <row r="100" spans="1:38" ht="24" customHeight="1">
      <c r="A100" s="62"/>
      <c r="B100" s="459" t="s">
        <v>800</v>
      </c>
      <c r="C100" s="454" t="s">
        <v>655</v>
      </c>
      <c r="D100" s="454" t="s">
        <v>801</v>
      </c>
      <c r="E100" s="454" t="s">
        <v>657</v>
      </c>
      <c r="F100" s="454" t="s">
        <v>658</v>
      </c>
      <c r="G100" s="65"/>
      <c r="H100" s="65"/>
      <c r="I100" s="64">
        <v>186687.41783168225</v>
      </c>
      <c r="J100" s="62" t="s">
        <v>499</v>
      </c>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row>
    <row r="101" spans="1:38" ht="24" customHeight="1">
      <c r="A101" s="62"/>
      <c r="B101" s="454" t="s">
        <v>802</v>
      </c>
      <c r="C101" s="454" t="s">
        <v>655</v>
      </c>
      <c r="D101" s="454" t="s">
        <v>803</v>
      </c>
      <c r="E101" s="454" t="s">
        <v>657</v>
      </c>
      <c r="F101" s="454" t="s">
        <v>661</v>
      </c>
      <c r="G101" s="65"/>
      <c r="H101" s="65"/>
      <c r="I101" s="64">
        <v>128821.59059346357</v>
      </c>
      <c r="J101" s="62" t="s">
        <v>499</v>
      </c>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row>
    <row r="102" spans="1:38" ht="24" customHeight="1">
      <c r="A102" s="62"/>
      <c r="B102" s="454" t="s">
        <v>804</v>
      </c>
      <c r="C102" s="454" t="s">
        <v>655</v>
      </c>
      <c r="D102" s="454" t="s">
        <v>805</v>
      </c>
      <c r="E102" s="454" t="s">
        <v>657</v>
      </c>
      <c r="F102" s="454" t="s">
        <v>695</v>
      </c>
      <c r="G102" s="65"/>
      <c r="H102" s="65"/>
      <c r="I102" s="64">
        <v>176119.61855383759</v>
      </c>
      <c r="J102" s="62" t="s">
        <v>499</v>
      </c>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row>
    <row r="103" spans="1:38" ht="24" customHeight="1">
      <c r="A103" s="62"/>
      <c r="B103" s="454" t="s">
        <v>806</v>
      </c>
      <c r="C103" s="454" t="s">
        <v>655</v>
      </c>
      <c r="D103" s="454" t="s">
        <v>807</v>
      </c>
      <c r="E103" s="454" t="s">
        <v>657</v>
      </c>
      <c r="F103" s="454" t="s">
        <v>658</v>
      </c>
      <c r="G103" s="65"/>
      <c r="H103" s="65"/>
      <c r="I103" s="64">
        <v>201481.06656791037</v>
      </c>
      <c r="J103" s="62" t="s">
        <v>499</v>
      </c>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row>
    <row r="104" spans="1:38" ht="24" customHeight="1">
      <c r="A104" s="62"/>
      <c r="B104" s="454" t="s">
        <v>808</v>
      </c>
      <c r="C104" s="454" t="s">
        <v>655</v>
      </c>
      <c r="D104" s="454" t="s">
        <v>809</v>
      </c>
      <c r="E104" s="454" t="s">
        <v>657</v>
      </c>
      <c r="F104" s="454" t="s">
        <v>775</v>
      </c>
      <c r="G104" s="65"/>
      <c r="H104" s="65"/>
      <c r="I104" s="64">
        <v>50167.225256920654</v>
      </c>
      <c r="J104" s="62" t="s">
        <v>499</v>
      </c>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row>
    <row r="105" spans="1:38" ht="24" customHeight="1">
      <c r="A105" s="62"/>
      <c r="B105" s="454" t="s">
        <v>810</v>
      </c>
      <c r="C105" s="454" t="s">
        <v>655</v>
      </c>
      <c r="D105" s="454" t="s">
        <v>811</v>
      </c>
      <c r="E105" s="454" t="s">
        <v>657</v>
      </c>
      <c r="F105" s="454" t="s">
        <v>658</v>
      </c>
      <c r="G105" s="65"/>
      <c r="H105" s="65"/>
      <c r="I105" s="64">
        <v>111736.50587908526</v>
      </c>
      <c r="J105" s="62" t="s">
        <v>499</v>
      </c>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row>
    <row r="106" spans="1:38" ht="24" customHeight="1">
      <c r="A106" s="62"/>
      <c r="B106" s="454" t="s">
        <v>812</v>
      </c>
      <c r="C106" s="454" t="s">
        <v>655</v>
      </c>
      <c r="D106" s="454" t="s">
        <v>813</v>
      </c>
      <c r="E106" s="454" t="s">
        <v>657</v>
      </c>
      <c r="F106" s="454" t="s">
        <v>658</v>
      </c>
      <c r="G106" s="65"/>
      <c r="H106" s="65"/>
      <c r="I106" s="64">
        <v>184658.42977502084</v>
      </c>
      <c r="J106" s="62" t="s">
        <v>499</v>
      </c>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row>
    <row r="107" spans="1:38" ht="24" customHeight="1">
      <c r="A107" s="62"/>
      <c r="B107" s="454" t="s">
        <v>814</v>
      </c>
      <c r="C107" s="454" t="s">
        <v>655</v>
      </c>
      <c r="D107" s="454" t="s">
        <v>815</v>
      </c>
      <c r="E107" s="454" t="s">
        <v>657</v>
      </c>
      <c r="F107" s="454" t="s">
        <v>724</v>
      </c>
      <c r="G107" s="65"/>
      <c r="H107" s="65"/>
      <c r="I107" s="64">
        <v>30922.794185723542</v>
      </c>
      <c r="J107" s="62" t="s">
        <v>499</v>
      </c>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row>
    <row r="108" spans="1:38" ht="24" customHeight="1">
      <c r="A108" s="62"/>
      <c r="B108" s="454" t="s">
        <v>816</v>
      </c>
      <c r="C108" s="454" t="s">
        <v>655</v>
      </c>
      <c r="D108" s="454" t="s">
        <v>817</v>
      </c>
      <c r="E108" s="454" t="s">
        <v>657</v>
      </c>
      <c r="F108" s="454" t="s">
        <v>775</v>
      </c>
      <c r="G108" s="65"/>
      <c r="H108" s="65"/>
      <c r="I108" s="64">
        <v>21730.349041755391</v>
      </c>
      <c r="J108" s="62" t="s">
        <v>499</v>
      </c>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row>
    <row r="109" spans="1:38" ht="24" customHeight="1">
      <c r="A109" s="62"/>
      <c r="B109" s="454" t="s">
        <v>818</v>
      </c>
      <c r="C109" s="454" t="s">
        <v>655</v>
      </c>
      <c r="D109" s="454" t="s">
        <v>819</v>
      </c>
      <c r="E109" s="454" t="s">
        <v>657</v>
      </c>
      <c r="F109" s="454" t="s">
        <v>679</v>
      </c>
      <c r="G109" s="65"/>
      <c r="H109" s="65"/>
      <c r="I109" s="64">
        <v>22899.981483195999</v>
      </c>
      <c r="J109" s="62" t="s">
        <v>499</v>
      </c>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row>
    <row r="110" spans="1:38" ht="24" customHeight="1">
      <c r="A110" s="62"/>
      <c r="B110" s="459" t="s">
        <v>820</v>
      </c>
      <c r="C110" s="454" t="s">
        <v>655</v>
      </c>
      <c r="D110" s="454" t="s">
        <v>821</v>
      </c>
      <c r="E110" s="454" t="s">
        <v>657</v>
      </c>
      <c r="F110" s="454" t="s">
        <v>658</v>
      </c>
      <c r="G110" s="65"/>
      <c r="H110" s="65"/>
      <c r="I110" s="64">
        <v>59262.864549578742</v>
      </c>
      <c r="J110" s="62" t="s">
        <v>499</v>
      </c>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row>
    <row r="111" spans="1:38" ht="24" customHeight="1">
      <c r="A111" s="62"/>
      <c r="B111" s="454" t="s">
        <v>822</v>
      </c>
      <c r="C111" s="454" t="s">
        <v>655</v>
      </c>
      <c r="D111" s="454" t="s">
        <v>823</v>
      </c>
      <c r="E111" s="454" t="s">
        <v>657</v>
      </c>
      <c r="F111" s="454" t="s">
        <v>661</v>
      </c>
      <c r="G111" s="65"/>
      <c r="H111" s="65"/>
      <c r="I111" s="64">
        <v>2029864.6236459587</v>
      </c>
      <c r="J111" s="62" t="s">
        <v>499</v>
      </c>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row>
    <row r="112" spans="1:38" ht="24" customHeight="1">
      <c r="A112" s="62"/>
      <c r="B112" s="454" t="s">
        <v>824</v>
      </c>
      <c r="C112" s="454" t="s">
        <v>655</v>
      </c>
      <c r="D112" s="454" t="s">
        <v>825</v>
      </c>
      <c r="E112" s="454" t="s">
        <v>657</v>
      </c>
      <c r="F112" s="454" t="s">
        <v>679</v>
      </c>
      <c r="G112" s="65"/>
      <c r="H112" s="65"/>
      <c r="I112" s="64">
        <v>648025.09026941948</v>
      </c>
      <c r="J112" s="62" t="s">
        <v>499</v>
      </c>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row>
    <row r="113" spans="1:38" ht="24" customHeight="1">
      <c r="A113" s="62"/>
      <c r="B113" s="454" t="s">
        <v>826</v>
      </c>
      <c r="C113" s="454" t="s">
        <v>655</v>
      </c>
      <c r="D113" s="454" t="s">
        <v>827</v>
      </c>
      <c r="E113" s="454" t="s">
        <v>657</v>
      </c>
      <c r="F113" s="454" t="s">
        <v>695</v>
      </c>
      <c r="G113" s="65"/>
      <c r="H113" s="65"/>
      <c r="I113" s="64">
        <v>283431.03416350338</v>
      </c>
      <c r="J113" s="62" t="s">
        <v>499</v>
      </c>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row>
    <row r="114" spans="1:38" ht="24" customHeight="1">
      <c r="A114" s="62"/>
      <c r="B114" s="454" t="s">
        <v>828</v>
      </c>
      <c r="C114" s="454" t="s">
        <v>655</v>
      </c>
      <c r="D114" s="454" t="s">
        <v>829</v>
      </c>
      <c r="E114" s="454" t="s">
        <v>657</v>
      </c>
      <c r="F114" s="454" t="s">
        <v>658</v>
      </c>
      <c r="G114" s="65"/>
      <c r="H114" s="65"/>
      <c r="I114" s="64">
        <v>123936.71882233126</v>
      </c>
      <c r="J114" s="62" t="s">
        <v>499</v>
      </c>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row>
    <row r="115" spans="1:38" ht="24" customHeight="1">
      <c r="A115" s="62"/>
      <c r="B115" s="454" t="s">
        <v>830</v>
      </c>
      <c r="C115" s="454" t="s">
        <v>655</v>
      </c>
      <c r="D115" s="454" t="s">
        <v>831</v>
      </c>
      <c r="E115" s="454" t="s">
        <v>657</v>
      </c>
      <c r="F115" s="454" t="s">
        <v>661</v>
      </c>
      <c r="G115" s="65"/>
      <c r="H115" s="65"/>
      <c r="I115" s="64">
        <v>96539.311174891205</v>
      </c>
      <c r="J115" s="62" t="s">
        <v>499</v>
      </c>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row>
    <row r="116" spans="1:38" ht="24" customHeight="1">
      <c r="A116" s="62"/>
      <c r="B116" s="454" t="s">
        <v>832</v>
      </c>
      <c r="C116" s="454" t="s">
        <v>655</v>
      </c>
      <c r="D116" s="454" t="s">
        <v>833</v>
      </c>
      <c r="E116" s="454" t="s">
        <v>657</v>
      </c>
      <c r="F116" s="454" t="s">
        <v>661</v>
      </c>
      <c r="G116" s="65"/>
      <c r="H116" s="65"/>
      <c r="I116" s="64">
        <v>649834.90417553927</v>
      </c>
      <c r="J116" s="62" t="s">
        <v>499</v>
      </c>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row>
    <row r="117" spans="1:38" ht="24" customHeight="1">
      <c r="A117" s="62"/>
      <c r="B117" s="454" t="s">
        <v>834</v>
      </c>
      <c r="C117" s="454" t="s">
        <v>655</v>
      </c>
      <c r="D117" s="454" t="s">
        <v>835</v>
      </c>
      <c r="E117" s="454" t="s">
        <v>657</v>
      </c>
      <c r="F117" s="454" t="s">
        <v>658</v>
      </c>
      <c r="G117" s="65"/>
      <c r="H117" s="65"/>
      <c r="I117" s="64">
        <v>25027.840014813442</v>
      </c>
      <c r="J117" s="62" t="s">
        <v>499</v>
      </c>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row>
    <row r="118" spans="1:38" ht="24" customHeight="1">
      <c r="A118" s="62"/>
      <c r="B118" s="454" t="s">
        <v>836</v>
      </c>
      <c r="C118" s="454" t="s">
        <v>655</v>
      </c>
      <c r="D118" s="454" t="s">
        <v>837</v>
      </c>
      <c r="E118" s="62" t="s">
        <v>657</v>
      </c>
      <c r="F118" s="62"/>
      <c r="G118" s="65"/>
      <c r="H118" s="65"/>
      <c r="I118" s="64">
        <v>367387.32524766226</v>
      </c>
      <c r="J118" s="62" t="s">
        <v>499</v>
      </c>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row>
    <row r="119" spans="1:38" ht="24" customHeight="1">
      <c r="A119" s="62"/>
      <c r="B119" s="454" t="s">
        <v>838</v>
      </c>
      <c r="C119" s="454" t="s">
        <v>655</v>
      </c>
      <c r="D119" s="454" t="s">
        <v>839</v>
      </c>
      <c r="E119" s="454" t="s">
        <v>657</v>
      </c>
      <c r="F119" s="454" t="s">
        <v>661</v>
      </c>
      <c r="G119" s="65"/>
      <c r="H119" s="65"/>
      <c r="I119" s="64">
        <v>88969.25284695861</v>
      </c>
      <c r="J119" s="62" t="s">
        <v>499</v>
      </c>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row>
    <row r="120" spans="1:38" ht="24" customHeight="1">
      <c r="A120" s="62"/>
      <c r="B120" s="454" t="s">
        <v>840</v>
      </c>
      <c r="C120" s="454" t="s">
        <v>655</v>
      </c>
      <c r="D120" s="454" t="s">
        <v>841</v>
      </c>
      <c r="E120" s="454" t="s">
        <v>657</v>
      </c>
      <c r="F120" s="454" t="s">
        <v>658</v>
      </c>
      <c r="G120" s="65"/>
      <c r="H120" s="65"/>
      <c r="I120" s="64">
        <v>35771.734098694564</v>
      </c>
      <c r="J120" s="62" t="s">
        <v>499</v>
      </c>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row>
    <row r="121" spans="1:38" ht="24" customHeight="1">
      <c r="A121" s="62"/>
      <c r="B121" s="454" t="s">
        <v>842</v>
      </c>
      <c r="C121" s="454" t="s">
        <v>655</v>
      </c>
      <c r="D121" s="454" t="s">
        <v>843</v>
      </c>
      <c r="E121" s="454" t="s">
        <v>657</v>
      </c>
      <c r="F121" s="454" t="s">
        <v>724</v>
      </c>
      <c r="G121" s="65"/>
      <c r="H121" s="65"/>
      <c r="I121" s="64">
        <v>53652.615498564948</v>
      </c>
      <c r="J121" s="62" t="s">
        <v>499</v>
      </c>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row>
    <row r="122" spans="1:38" ht="24" customHeight="1">
      <c r="A122" s="62"/>
      <c r="B122" s="459" t="s">
        <v>844</v>
      </c>
      <c r="C122" s="454" t="s">
        <v>655</v>
      </c>
      <c r="D122" s="454" t="s">
        <v>845</v>
      </c>
      <c r="E122" s="454" t="s">
        <v>657</v>
      </c>
      <c r="F122" s="454" t="s">
        <v>658</v>
      </c>
      <c r="G122" s="65"/>
      <c r="H122" s="65"/>
      <c r="I122" s="64">
        <v>64255.550411998884</v>
      </c>
      <c r="J122" s="62" t="s">
        <v>499</v>
      </c>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row>
    <row r="123" spans="1:38" ht="24" customHeight="1">
      <c r="A123" s="62"/>
      <c r="B123" s="454" t="s">
        <v>846</v>
      </c>
      <c r="C123" s="454" t="s">
        <v>655</v>
      </c>
      <c r="D123" s="454" t="s">
        <v>847</v>
      </c>
      <c r="E123" s="454" t="s">
        <v>657</v>
      </c>
      <c r="F123" s="454" t="s">
        <v>658</v>
      </c>
      <c r="G123" s="65"/>
      <c r="H123" s="65"/>
      <c r="I123" s="64">
        <v>33967.52152578465</v>
      </c>
      <c r="J123" s="62" t="s">
        <v>499</v>
      </c>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row>
    <row r="124" spans="1:38" ht="24" customHeight="1">
      <c r="A124" s="62"/>
      <c r="B124" s="454" t="s">
        <v>848</v>
      </c>
      <c r="C124" s="454" t="s">
        <v>655</v>
      </c>
      <c r="D124" s="454" t="s">
        <v>849</v>
      </c>
      <c r="E124" s="454" t="s">
        <v>657</v>
      </c>
      <c r="F124" s="454" t="s">
        <v>679</v>
      </c>
      <c r="G124" s="65"/>
      <c r="H124" s="65"/>
      <c r="I124" s="64">
        <v>898516.85955004161</v>
      </c>
      <c r="J124" s="62" t="s">
        <v>499</v>
      </c>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row>
    <row r="125" spans="1:38" ht="24" customHeight="1">
      <c r="A125" s="62"/>
      <c r="B125" s="454" t="s">
        <v>850</v>
      </c>
      <c r="C125" s="454" t="s">
        <v>655</v>
      </c>
      <c r="D125" s="454" t="s">
        <v>851</v>
      </c>
      <c r="E125" s="454" t="s">
        <v>657</v>
      </c>
      <c r="F125" s="454" t="s">
        <v>661</v>
      </c>
      <c r="G125" s="65"/>
      <c r="H125" s="65"/>
      <c r="I125" s="64">
        <v>667142.59790760116</v>
      </c>
      <c r="J125" s="62" t="s">
        <v>499</v>
      </c>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row>
    <row r="126" spans="1:38" ht="24" customHeight="1">
      <c r="A126" s="62"/>
      <c r="B126" s="454" t="s">
        <v>852</v>
      </c>
      <c r="C126" s="454" t="s">
        <v>655</v>
      </c>
      <c r="D126" s="454" t="s">
        <v>853</v>
      </c>
      <c r="E126" s="454" t="s">
        <v>657</v>
      </c>
      <c r="F126" s="454" t="s">
        <v>661</v>
      </c>
      <c r="G126" s="65"/>
      <c r="H126" s="65"/>
      <c r="I126" s="64">
        <v>116774.3357096565</v>
      </c>
      <c r="J126" s="62" t="s">
        <v>499</v>
      </c>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row>
    <row r="127" spans="1:38" ht="24" customHeight="1">
      <c r="A127" s="62"/>
      <c r="B127" s="454" t="s">
        <v>854</v>
      </c>
      <c r="C127" s="454" t="s">
        <v>655</v>
      </c>
      <c r="D127" s="454" t="s">
        <v>855</v>
      </c>
      <c r="E127" s="454" t="s">
        <v>657</v>
      </c>
      <c r="F127" s="454" t="s">
        <v>658</v>
      </c>
      <c r="G127" s="65"/>
      <c r="H127" s="65"/>
      <c r="I127" s="64">
        <v>135541.53319137116</v>
      </c>
      <c r="J127" s="62" t="s">
        <v>499</v>
      </c>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row>
    <row r="128" spans="1:38" ht="24" customHeight="1">
      <c r="A128" s="62"/>
      <c r="B128" s="454" t="s">
        <v>856</v>
      </c>
      <c r="C128" s="454" t="s">
        <v>655</v>
      </c>
      <c r="D128" s="454" t="s">
        <v>857</v>
      </c>
      <c r="E128" s="454" t="s">
        <v>657</v>
      </c>
      <c r="F128" s="454" t="s">
        <v>858</v>
      </c>
      <c r="G128" s="65"/>
      <c r="H128" s="65"/>
      <c r="I128" s="64">
        <v>259394.24127395611</v>
      </c>
      <c r="J128" s="62" t="s">
        <v>499</v>
      </c>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row>
    <row r="129" spans="1:38" ht="24" customHeight="1">
      <c r="A129" s="62"/>
      <c r="B129" s="459" t="s">
        <v>859</v>
      </c>
      <c r="C129" s="454" t="s">
        <v>655</v>
      </c>
      <c r="D129" s="454" t="s">
        <v>860</v>
      </c>
      <c r="E129" s="454" t="s">
        <v>657</v>
      </c>
      <c r="F129" s="454" t="s">
        <v>658</v>
      </c>
      <c r="G129" s="65"/>
      <c r="H129" s="65"/>
      <c r="I129" s="64">
        <v>130084.10332376631</v>
      </c>
      <c r="J129" s="62" t="s">
        <v>499</v>
      </c>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row>
    <row r="130" spans="1:38" ht="24" customHeight="1">
      <c r="A130" s="62"/>
      <c r="B130" s="454" t="s">
        <v>861</v>
      </c>
      <c r="C130" s="454" t="s">
        <v>655</v>
      </c>
      <c r="D130" s="454" t="s">
        <v>862</v>
      </c>
      <c r="E130" s="454" t="s">
        <v>657</v>
      </c>
      <c r="F130" s="454" t="s">
        <v>658</v>
      </c>
      <c r="G130" s="65"/>
      <c r="H130" s="65"/>
      <c r="I130" s="64">
        <v>118401.36098509397</v>
      </c>
      <c r="J130" s="62" t="s">
        <v>499</v>
      </c>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row>
    <row r="131" spans="1:38" ht="24" customHeight="1">
      <c r="A131" s="62"/>
      <c r="B131" s="454" t="s">
        <v>863</v>
      </c>
      <c r="C131" s="454" t="s">
        <v>655</v>
      </c>
      <c r="D131" s="454" t="s">
        <v>864</v>
      </c>
      <c r="E131" s="454" t="s">
        <v>657</v>
      </c>
      <c r="F131" s="454" t="s">
        <v>658</v>
      </c>
      <c r="G131" s="65"/>
      <c r="H131" s="65"/>
      <c r="I131" s="64">
        <v>56429.784279233405</v>
      </c>
      <c r="J131" s="62" t="s">
        <v>499</v>
      </c>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row>
    <row r="132" spans="1:38" ht="24" customHeight="1">
      <c r="A132" s="62"/>
      <c r="B132" s="454" t="s">
        <v>865</v>
      </c>
      <c r="C132" s="454" t="s">
        <v>655</v>
      </c>
      <c r="D132" s="454" t="s">
        <v>866</v>
      </c>
      <c r="E132" s="454" t="s">
        <v>657</v>
      </c>
      <c r="F132" s="454" t="s">
        <v>658</v>
      </c>
      <c r="G132" s="65"/>
      <c r="H132" s="65"/>
      <c r="I132" s="64">
        <v>0</v>
      </c>
      <c r="J132" s="62" t="s">
        <v>499</v>
      </c>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row>
    <row r="133" spans="1:38" ht="24" customHeight="1">
      <c r="A133" s="62"/>
      <c r="B133" s="454" t="s">
        <v>867</v>
      </c>
      <c r="C133" s="454" t="s">
        <v>655</v>
      </c>
      <c r="D133" s="454" t="s">
        <v>868</v>
      </c>
      <c r="E133" s="454" t="s">
        <v>657</v>
      </c>
      <c r="F133" s="454" t="s">
        <v>635</v>
      </c>
      <c r="G133" s="65"/>
      <c r="H133" s="65"/>
      <c r="I133" s="64">
        <v>910626.08091843338</v>
      </c>
      <c r="J133" s="62" t="s">
        <v>499</v>
      </c>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row>
    <row r="134" spans="1:38" ht="24" customHeight="1">
      <c r="A134" s="62"/>
      <c r="B134" s="285" t="s">
        <v>869</v>
      </c>
      <c r="C134" s="454" t="s">
        <v>655</v>
      </c>
      <c r="D134" s="454" t="s">
        <v>870</v>
      </c>
      <c r="E134" s="285" t="s">
        <v>871</v>
      </c>
      <c r="F134" s="454" t="s">
        <v>872</v>
      </c>
      <c r="G134" s="65"/>
      <c r="H134" s="65"/>
      <c r="I134" s="64">
        <v>45091865.800100908</v>
      </c>
      <c r="J134" s="62" t="s">
        <v>499</v>
      </c>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row>
    <row r="135" spans="1:38" ht="24" customHeight="1">
      <c r="A135" s="62"/>
      <c r="B135" t="s">
        <v>873</v>
      </c>
      <c r="C135" s="454" t="s">
        <v>655</v>
      </c>
      <c r="D135" s="454" t="s">
        <v>874</v>
      </c>
      <c r="E135" s="454" t="s">
        <v>871</v>
      </c>
      <c r="F135" s="454" t="s">
        <v>872</v>
      </c>
      <c r="G135" s="65"/>
      <c r="H135" s="65"/>
      <c r="I135" s="64">
        <v>378086.85306916025</v>
      </c>
      <c r="J135" s="62" t="s">
        <v>499</v>
      </c>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row>
    <row r="136" spans="1:38" ht="24" customHeight="1">
      <c r="A136" s="62"/>
      <c r="B136" s="454" t="s">
        <v>875</v>
      </c>
      <c r="C136" s="454" t="s">
        <v>655</v>
      </c>
      <c r="D136" s="454" t="s">
        <v>876</v>
      </c>
      <c r="E136" s="454" t="s">
        <v>871</v>
      </c>
      <c r="F136" s="454" t="s">
        <v>872</v>
      </c>
      <c r="G136" s="65"/>
      <c r="H136" s="65"/>
      <c r="I136" s="64">
        <v>5185.8809369502824</v>
      </c>
      <c r="J136" s="62" t="s">
        <v>499</v>
      </c>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row>
    <row r="137" spans="1:38" ht="24" customHeight="1">
      <c r="A137" s="62"/>
      <c r="B137" s="454" t="s">
        <v>877</v>
      </c>
      <c r="C137" s="454" t="s">
        <v>655</v>
      </c>
      <c r="D137" s="454" t="s">
        <v>878</v>
      </c>
      <c r="E137" s="454" t="s">
        <v>871</v>
      </c>
      <c r="F137" s="454" t="s">
        <v>872</v>
      </c>
      <c r="G137" s="65"/>
      <c r="H137" s="65"/>
      <c r="I137" s="64">
        <v>2495706.0504788621</v>
      </c>
      <c r="J137" s="62" t="s">
        <v>499</v>
      </c>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row>
    <row r="138" spans="1:38" ht="24" customHeight="1">
      <c r="A138" s="62"/>
      <c r="B138" t="s">
        <v>879</v>
      </c>
      <c r="C138" s="454" t="s">
        <v>655</v>
      </c>
      <c r="D138" s="454" t="s">
        <v>880</v>
      </c>
      <c r="E138" s="454" t="s">
        <v>871</v>
      </c>
      <c r="F138" s="454" t="s">
        <v>872</v>
      </c>
      <c r="G138" s="65"/>
      <c r="H138" s="65"/>
      <c r="I138" s="64">
        <v>315578.21209140233</v>
      </c>
      <c r="J138" s="62" t="s">
        <v>499</v>
      </c>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row>
    <row r="139" spans="1:38" ht="24" customHeight="1">
      <c r="A139" s="62"/>
      <c r="B139" s="454" t="s">
        <v>881</v>
      </c>
      <c r="C139" s="454" t="s">
        <v>882</v>
      </c>
      <c r="D139" s="454" t="s">
        <v>883</v>
      </c>
      <c r="E139" s="454" t="s">
        <v>871</v>
      </c>
      <c r="F139" s="454" t="s">
        <v>872</v>
      </c>
      <c r="G139" s="65"/>
      <c r="H139" s="65"/>
      <c r="I139" s="64">
        <v>18920369.299138967</v>
      </c>
      <c r="J139" s="62" t="s">
        <v>499</v>
      </c>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row>
    <row r="140" spans="1:38" ht="24" customHeight="1">
      <c r="A140" s="62"/>
      <c r="B140" s="454" t="s">
        <v>884</v>
      </c>
      <c r="C140" s="454" t="s">
        <v>655</v>
      </c>
      <c r="D140" s="454" t="s">
        <v>885</v>
      </c>
      <c r="E140" s="454" t="s">
        <v>871</v>
      </c>
      <c r="F140" s="454" t="s">
        <v>872</v>
      </c>
      <c r="G140" s="65"/>
      <c r="H140" s="65"/>
      <c r="I140" s="64">
        <v>4749584.5142312171</v>
      </c>
      <c r="J140" s="62" t="s">
        <v>499</v>
      </c>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row>
    <row r="141" spans="1:38" ht="24" customHeight="1">
      <c r="A141" s="62"/>
      <c r="B141" s="454" t="s">
        <v>886</v>
      </c>
      <c r="C141" s="454" t="s">
        <v>655</v>
      </c>
      <c r="D141" s="454" t="s">
        <v>887</v>
      </c>
      <c r="E141" s="454" t="s">
        <v>871</v>
      </c>
      <c r="F141" s="454" t="s">
        <v>872</v>
      </c>
      <c r="G141" s="65"/>
      <c r="H141" s="65"/>
      <c r="I141" s="64">
        <v>53224.525506897509</v>
      </c>
      <c r="J141" s="62" t="s">
        <v>499</v>
      </c>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row>
    <row r="142" spans="1:38" ht="24" customHeight="1">
      <c r="A142" s="62"/>
      <c r="B142" s="285" t="s">
        <v>888</v>
      </c>
      <c r="C142" s="454" t="s">
        <v>882</v>
      </c>
      <c r="D142" s="454" t="s">
        <v>889</v>
      </c>
      <c r="E142" s="454" t="s">
        <v>635</v>
      </c>
      <c r="F142" s="285" t="s">
        <v>890</v>
      </c>
      <c r="G142" s="65"/>
      <c r="H142" s="65"/>
      <c r="I142" s="64">
        <v>46288271.919266731</v>
      </c>
      <c r="J142" s="62" t="s">
        <v>499</v>
      </c>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row>
    <row r="143" spans="1:38" ht="24" customHeight="1">
      <c r="A143" s="62"/>
      <c r="B143" s="454" t="s">
        <v>891</v>
      </c>
      <c r="C143" s="454" t="s">
        <v>655</v>
      </c>
      <c r="D143" s="454" t="s">
        <v>892</v>
      </c>
      <c r="E143" s="454" t="s">
        <v>635</v>
      </c>
      <c r="F143" s="454" t="s">
        <v>890</v>
      </c>
      <c r="G143" s="65"/>
      <c r="H143" s="65"/>
      <c r="I143" s="64">
        <v>4642474.3820016664</v>
      </c>
      <c r="J143" s="62" t="s">
        <v>499</v>
      </c>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row>
    <row r="144" spans="1:38" ht="24" customHeight="1">
      <c r="A144" s="62"/>
      <c r="B144" s="454" t="s">
        <v>893</v>
      </c>
      <c r="C144" s="454" t="s">
        <v>655</v>
      </c>
      <c r="D144" s="454" t="s">
        <v>894</v>
      </c>
      <c r="E144" s="454" t="s">
        <v>635</v>
      </c>
      <c r="F144" s="454" t="s">
        <v>895</v>
      </c>
      <c r="G144" s="65"/>
      <c r="H144" s="65"/>
      <c r="I144" s="64">
        <v>2356872.5580964726</v>
      </c>
      <c r="J144" s="62" t="s">
        <v>499</v>
      </c>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row>
    <row r="145" spans="1:38" ht="24" customHeight="1">
      <c r="A145" s="62"/>
      <c r="B145" t="s">
        <v>896</v>
      </c>
      <c r="C145" s="454" t="s">
        <v>655</v>
      </c>
      <c r="D145" s="454" t="s">
        <v>897</v>
      </c>
      <c r="E145" s="454" t="s">
        <v>635</v>
      </c>
      <c r="F145" s="454" t="s">
        <v>898</v>
      </c>
      <c r="G145" s="65"/>
      <c r="H145" s="65"/>
      <c r="I145" s="64">
        <v>1236799.4537542819</v>
      </c>
      <c r="J145" s="62" t="s">
        <v>499</v>
      </c>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row>
    <row r="146" spans="1:38" ht="24" customHeight="1">
      <c r="A146" s="62"/>
      <c r="B146" s="454" t="s">
        <v>899</v>
      </c>
      <c r="C146" s="454" t="s">
        <v>655</v>
      </c>
      <c r="D146" s="454" t="s">
        <v>900</v>
      </c>
      <c r="E146" s="454" t="s">
        <v>635</v>
      </c>
      <c r="F146" s="454" t="s">
        <v>890</v>
      </c>
      <c r="G146" s="65"/>
      <c r="H146" s="65"/>
      <c r="I146" s="64">
        <v>1300519.5444866216</v>
      </c>
      <c r="J146" s="62" t="s">
        <v>499</v>
      </c>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row>
    <row r="147" spans="1:38" ht="24" customHeight="1">
      <c r="A147" s="62"/>
      <c r="B147" s="454" t="s">
        <v>901</v>
      </c>
      <c r="C147" s="454" t="s">
        <v>655</v>
      </c>
      <c r="D147" s="454" t="s">
        <v>902</v>
      </c>
      <c r="E147" s="454" t="s">
        <v>635</v>
      </c>
      <c r="F147" s="454" t="s">
        <v>890</v>
      </c>
      <c r="G147" s="65"/>
      <c r="H147" s="65"/>
      <c r="I147" s="64">
        <v>1317671.7248402925</v>
      </c>
      <c r="J147" s="62" t="s">
        <v>499</v>
      </c>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row>
    <row r="148" spans="1:38" ht="24" customHeight="1">
      <c r="A148" s="62"/>
      <c r="B148" s="454" t="s">
        <v>903</v>
      </c>
      <c r="C148" s="454" t="s">
        <v>655</v>
      </c>
      <c r="D148" s="454" t="s">
        <v>904</v>
      </c>
      <c r="E148" s="454" t="s">
        <v>635</v>
      </c>
      <c r="F148" s="454" t="s">
        <v>890</v>
      </c>
      <c r="G148" s="65"/>
      <c r="H148" s="65"/>
      <c r="I148" s="64">
        <v>1804041.912785853</v>
      </c>
      <c r="J148" s="62" t="s">
        <v>499</v>
      </c>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row>
    <row r="149" spans="1:38" ht="24" customHeight="1">
      <c r="A149" s="62"/>
      <c r="B149" s="454" t="s">
        <v>905</v>
      </c>
      <c r="C149" s="454" t="s">
        <v>655</v>
      </c>
      <c r="D149" s="454" t="s">
        <v>906</v>
      </c>
      <c r="E149" s="454" t="s">
        <v>635</v>
      </c>
      <c r="F149" s="454" t="s">
        <v>890</v>
      </c>
      <c r="G149" s="65"/>
      <c r="H149" s="65"/>
      <c r="I149" s="64">
        <v>574950.85640218493</v>
      </c>
      <c r="J149" s="62" t="s">
        <v>499</v>
      </c>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row>
    <row r="150" spans="1:38" ht="24" customHeight="1">
      <c r="A150" s="62"/>
      <c r="B150" t="s">
        <v>907</v>
      </c>
      <c r="C150" s="454" t="s">
        <v>655</v>
      </c>
      <c r="D150" s="454" t="s">
        <v>908</v>
      </c>
      <c r="E150" s="454" t="s">
        <v>635</v>
      </c>
      <c r="F150" s="454" t="s">
        <v>890</v>
      </c>
      <c r="G150" s="65"/>
      <c r="H150" s="65"/>
      <c r="I150" s="64">
        <v>1030504.3884825478</v>
      </c>
      <c r="J150" s="62" t="s">
        <v>499</v>
      </c>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row>
    <row r="151" spans="1:38" ht="24" customHeight="1">
      <c r="A151" s="62"/>
      <c r="B151" s="454" t="s">
        <v>909</v>
      </c>
      <c r="C151" s="454" t="s">
        <v>655</v>
      </c>
      <c r="D151" s="454" t="s">
        <v>910</v>
      </c>
      <c r="E151" s="454" t="s">
        <v>635</v>
      </c>
      <c r="F151" s="454" t="s">
        <v>890</v>
      </c>
      <c r="G151" s="65"/>
      <c r="H151" s="65"/>
      <c r="I151" s="64">
        <v>455380.77029904636</v>
      </c>
      <c r="J151" s="62" t="s">
        <v>499</v>
      </c>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row>
    <row r="152" spans="1:38" ht="24" customHeight="1">
      <c r="A152" s="62"/>
      <c r="B152" s="454" t="s">
        <v>911</v>
      </c>
      <c r="C152" s="454" t="s">
        <v>655</v>
      </c>
      <c r="D152" s="454" t="s">
        <v>912</v>
      </c>
      <c r="E152" s="62" t="s">
        <v>635</v>
      </c>
      <c r="F152" s="62" t="s">
        <v>890</v>
      </c>
      <c r="G152" s="65"/>
      <c r="H152" s="65"/>
      <c r="I152" s="64">
        <v>653241.44060735113</v>
      </c>
      <c r="J152" s="62" t="s">
        <v>499</v>
      </c>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row>
    <row r="153" spans="1:38" ht="24" customHeight="1">
      <c r="A153" s="62"/>
      <c r="B153" s="62" t="s">
        <v>913</v>
      </c>
      <c r="C153" s="454" t="s">
        <v>655</v>
      </c>
      <c r="D153" s="454" t="s">
        <v>837</v>
      </c>
      <c r="E153" s="62" t="e">
        <f>VLOOKUP(Companies16[[#This Row],[Company ID number]],#REF!,2,)</f>
        <v>#REF!</v>
      </c>
      <c r="F153" s="62" t="e">
        <f>VLOOKUP(Companies16[[#This Row],[Company ID number]],#REF!,4,)</f>
        <v>#REF!</v>
      </c>
      <c r="G153" s="65" t="s">
        <v>914</v>
      </c>
      <c r="H153" s="65" t="s">
        <v>914</v>
      </c>
      <c r="I153" s="64">
        <v>0</v>
      </c>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row>
    <row r="154" spans="1:38" ht="24" customHeight="1">
      <c r="A154" s="62"/>
      <c r="B154" s="62"/>
      <c r="C154" s="454"/>
      <c r="D154" s="62"/>
      <c r="E154" s="62"/>
      <c r="F154" s="65"/>
      <c r="G154" s="65"/>
      <c r="H154" s="62"/>
      <c r="I154" s="62"/>
      <c r="J154" s="62"/>
      <c r="K154" s="62"/>
      <c r="L154" s="62"/>
      <c r="M154" s="62"/>
      <c r="N154" s="62"/>
      <c r="O154" s="62"/>
      <c r="P154" s="62" t="s">
        <v>915</v>
      </c>
      <c r="Q154" s="62"/>
      <c r="R154" s="62"/>
      <c r="S154" s="62"/>
      <c r="T154" s="62"/>
      <c r="U154" s="62" t="s">
        <v>916</v>
      </c>
      <c r="V154" s="62"/>
      <c r="W154" s="62"/>
      <c r="X154" s="62"/>
      <c r="Y154" s="62"/>
      <c r="Z154" s="62"/>
      <c r="AA154" s="62"/>
      <c r="AB154" s="62"/>
      <c r="AC154" s="62"/>
      <c r="AD154" s="62"/>
      <c r="AE154" s="62"/>
      <c r="AF154" s="62"/>
      <c r="AG154" s="62"/>
      <c r="AH154" s="62"/>
      <c r="AI154" s="62"/>
      <c r="AJ154" s="62"/>
      <c r="AK154" s="62"/>
      <c r="AL154" s="62"/>
    </row>
    <row r="155" spans="1:38" ht="24" customHeight="1">
      <c r="A155" s="62"/>
      <c r="B155" s="571" t="s">
        <v>917</v>
      </c>
      <c r="C155" s="571"/>
      <c r="D155" s="571"/>
      <c r="E155" s="571"/>
      <c r="F155" s="571"/>
      <c r="G155" s="571"/>
      <c r="H155" s="571"/>
      <c r="I155" s="571"/>
      <c r="J155" s="571"/>
      <c r="K155" s="62"/>
      <c r="L155" s="62"/>
      <c r="M155" s="62"/>
      <c r="N155" s="62"/>
      <c r="O155" s="62"/>
      <c r="P155" s="287">
        <v>35687</v>
      </c>
      <c r="Q155" s="287" t="s">
        <v>918</v>
      </c>
      <c r="R155" s="62"/>
      <c r="S155" s="62"/>
      <c r="T155" s="62"/>
      <c r="U155" s="287">
        <v>1832.6908383317525</v>
      </c>
      <c r="V155" s="287" t="s">
        <v>919</v>
      </c>
      <c r="W155" s="62"/>
      <c r="X155" s="62"/>
      <c r="Y155" s="62"/>
      <c r="Z155" s="62"/>
      <c r="AA155" s="62"/>
      <c r="AB155" s="62"/>
      <c r="AC155" s="62"/>
      <c r="AD155" s="62"/>
      <c r="AE155" s="62"/>
      <c r="AF155" s="62"/>
      <c r="AG155" s="62"/>
      <c r="AH155" s="62"/>
      <c r="AI155" s="62"/>
      <c r="AJ155" s="62"/>
      <c r="AK155" s="62"/>
      <c r="AL155" s="62"/>
    </row>
    <row r="156" spans="1:38" ht="24" customHeight="1">
      <c r="A156" s="62"/>
      <c r="B156" s="63" t="s">
        <v>920</v>
      </c>
      <c r="C156" s="502" t="s">
        <v>921</v>
      </c>
      <c r="D156" s="502" t="s">
        <v>922</v>
      </c>
      <c r="E156" s="502" t="s">
        <v>923</v>
      </c>
      <c r="F156" s="454" t="s">
        <v>924</v>
      </c>
      <c r="G156" s="454" t="s">
        <v>925</v>
      </c>
      <c r="H156" s="454" t="s">
        <v>926</v>
      </c>
      <c r="I156" s="454" t="s">
        <v>927</v>
      </c>
      <c r="J156" s="454" t="s">
        <v>653</v>
      </c>
      <c r="K156" s="62"/>
      <c r="L156" s="62"/>
      <c r="M156" s="62"/>
      <c r="N156" s="62"/>
      <c r="O156" s="62"/>
      <c r="P156" s="62"/>
      <c r="Q156" s="62"/>
      <c r="R156" s="287"/>
      <c r="S156" s="62"/>
      <c r="T156" s="62"/>
      <c r="U156" s="62"/>
      <c r="V156" s="62"/>
      <c r="W156" s="62"/>
      <c r="X156" s="62"/>
      <c r="Y156" s="62"/>
      <c r="Z156" s="62"/>
      <c r="AA156" s="62"/>
      <c r="AB156" s="62"/>
      <c r="AC156" s="62"/>
      <c r="AD156" s="62"/>
      <c r="AE156" s="62"/>
      <c r="AF156" s="62"/>
      <c r="AG156" s="62"/>
      <c r="AH156" s="62"/>
      <c r="AI156" s="62"/>
      <c r="AJ156" s="62"/>
      <c r="AK156" s="62"/>
      <c r="AL156" s="62"/>
    </row>
    <row r="157" spans="1:38" ht="24" customHeight="1">
      <c r="A157" s="62"/>
      <c r="B157" s="63" t="s">
        <v>869</v>
      </c>
      <c r="C157" s="502" t="s">
        <v>928</v>
      </c>
      <c r="D157" s="502" t="str">
        <f>Companies1518[[#This Row],[Full project name]]</f>
        <v>Bankers Petroleum Albania Ltd.</v>
      </c>
      <c r="E157" s="288" t="s">
        <v>929</v>
      </c>
      <c r="F157" s="502" t="s">
        <v>930</v>
      </c>
      <c r="G157" s="289">
        <v>793614.7</v>
      </c>
      <c r="H157" s="62" t="s">
        <v>494</v>
      </c>
      <c r="I157" s="64">
        <v>262213941.29154706</v>
      </c>
      <c r="J157" s="62" t="s">
        <v>499</v>
      </c>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row>
    <row r="158" spans="1:38" ht="24" customHeight="1">
      <c r="A158" s="62"/>
      <c r="B158" s="454"/>
      <c r="C158" s="502"/>
      <c r="D158" s="502"/>
      <c r="E158" s="62" t="s">
        <v>931</v>
      </c>
      <c r="F158" s="502"/>
      <c r="G158" s="289">
        <v>88272182.299999997</v>
      </c>
      <c r="H158" s="62" t="s">
        <v>932</v>
      </c>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row>
    <row r="159" spans="1:38" ht="24" customHeight="1">
      <c r="A159" s="62"/>
      <c r="B159" s="454" t="s">
        <v>873</v>
      </c>
      <c r="C159" s="502" t="s">
        <v>928</v>
      </c>
      <c r="D159" s="502" t="str">
        <f>Companies1518[[#This Row],[Full project name]]</f>
        <v>Anio Oil&amp;Gas sha  (ish Trans Atlantik Albania Ltd (ishStream Oil &amp; Gas)</v>
      </c>
      <c r="E159" s="290" t="s">
        <v>929</v>
      </c>
      <c r="F159" s="502" t="s">
        <v>930</v>
      </c>
      <c r="G159" s="289">
        <v>6688.15</v>
      </c>
      <c r="H159" s="62" t="s">
        <v>494</v>
      </c>
      <c r="I159" s="64">
        <v>2209795.4731043419</v>
      </c>
      <c r="J159" s="62" t="s">
        <v>499</v>
      </c>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row>
    <row r="160" spans="1:38" ht="24" customHeight="1">
      <c r="A160" s="62"/>
      <c r="B160" s="454"/>
      <c r="C160" s="502"/>
      <c r="D160" s="502"/>
      <c r="E160" s="62" t="s">
        <v>931</v>
      </c>
      <c r="F160" s="502"/>
      <c r="G160" s="289">
        <v>207829.1</v>
      </c>
      <c r="H160" s="62" t="s">
        <v>932</v>
      </c>
      <c r="I160" s="64"/>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row>
    <row r="161" spans="1:38" ht="24" customHeight="1">
      <c r="A161" s="62"/>
      <c r="B161" s="454" t="s">
        <v>875</v>
      </c>
      <c r="C161" s="502" t="s">
        <v>928</v>
      </c>
      <c r="D161" s="502" t="str">
        <f>Companies1518[[#This Row],[Full project name]]</f>
        <v>Delvina Gas Company LTD</v>
      </c>
      <c r="E161" s="290" t="s">
        <v>929</v>
      </c>
      <c r="F161" s="502" t="s">
        <v>930</v>
      </c>
      <c r="G161" s="289">
        <v>0</v>
      </c>
      <c r="H161" s="62" t="s">
        <v>494</v>
      </c>
      <c r="I161" s="64">
        <v>0</v>
      </c>
      <c r="J161" s="62" t="s">
        <v>499</v>
      </c>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row>
    <row r="162" spans="1:38" ht="24" customHeight="1">
      <c r="A162" s="62"/>
      <c r="B162" s="454"/>
      <c r="C162" s="502"/>
      <c r="D162" s="502"/>
      <c r="E162" s="62" t="s">
        <v>931</v>
      </c>
      <c r="F162" s="502"/>
      <c r="G162" s="289">
        <v>0</v>
      </c>
      <c r="H162" s="62" t="s">
        <v>932</v>
      </c>
      <c r="I162" s="64"/>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row>
    <row r="163" spans="1:38" ht="24" customHeight="1">
      <c r="A163" s="62"/>
      <c r="B163" s="454" t="s">
        <v>877</v>
      </c>
      <c r="C163" s="502" t="s">
        <v>928</v>
      </c>
      <c r="D163" s="502" t="str">
        <f>Companies1518[[#This Row],[Full project name]]</f>
        <v>TRANSOIL GROUP AG (IEC Visoka Shp)</v>
      </c>
      <c r="E163" s="290" t="s">
        <v>929</v>
      </c>
      <c r="F163" s="502" t="s">
        <v>930</v>
      </c>
      <c r="G163" s="289">
        <v>18908.43</v>
      </c>
      <c r="H163" s="62" t="s">
        <v>494</v>
      </c>
      <c r="I163" s="64">
        <v>6247432.1026756773</v>
      </c>
      <c r="J163" s="62" t="s">
        <v>499</v>
      </c>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row>
    <row r="164" spans="1:38" ht="24" customHeight="1">
      <c r="A164" s="62"/>
      <c r="B164" s="454"/>
      <c r="C164" s="502"/>
      <c r="D164" s="502"/>
      <c r="E164" s="62" t="s">
        <v>931</v>
      </c>
      <c r="F164" s="502"/>
      <c r="G164" s="289">
        <v>419760.5</v>
      </c>
      <c r="H164" s="62" t="s">
        <v>932</v>
      </c>
      <c r="I164" s="64"/>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row>
    <row r="165" spans="1:38" ht="24" customHeight="1">
      <c r="A165" s="62"/>
      <c r="B165" s="454" t="s">
        <v>879</v>
      </c>
      <c r="C165" s="502" t="s">
        <v>928</v>
      </c>
      <c r="D165" s="502" t="str">
        <f>Companies1518[[#This Row],[Full project name]]</f>
        <v>Sherwood International Petroleum Ltd</v>
      </c>
      <c r="E165" s="290" t="s">
        <v>929</v>
      </c>
      <c r="F165" s="502" t="s">
        <v>930</v>
      </c>
      <c r="G165" s="289">
        <v>1634.7</v>
      </c>
      <c r="H165" s="62" t="s">
        <v>494</v>
      </c>
      <c r="I165" s="64">
        <v>540112.38681603549</v>
      </c>
      <c r="J165" s="62" t="s">
        <v>499</v>
      </c>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row>
    <row r="166" spans="1:38" ht="24" customHeight="1">
      <c r="A166" s="62"/>
      <c r="B166" s="454"/>
      <c r="C166" s="502"/>
      <c r="D166" s="502"/>
      <c r="E166" s="62" t="s">
        <v>931</v>
      </c>
      <c r="F166" s="502"/>
      <c r="G166" s="289">
        <v>347356.5</v>
      </c>
      <c r="H166" s="62" t="s">
        <v>932</v>
      </c>
      <c r="I166" s="64"/>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row>
    <row r="167" spans="1:38" ht="24" customHeight="1">
      <c r="A167" s="62"/>
      <c r="B167" s="454" t="s">
        <v>881</v>
      </c>
      <c r="C167" s="502" t="s">
        <v>928</v>
      </c>
      <c r="D167" s="502" t="str">
        <f>Companies1518[[#This Row],[Full project name]]</f>
        <v xml:space="preserve">Albpetrol Sh.a. </v>
      </c>
      <c r="E167" s="290" t="s">
        <v>929</v>
      </c>
      <c r="F167" s="502" t="s">
        <v>930</v>
      </c>
      <c r="G167" s="289">
        <v>89477.241999999998</v>
      </c>
      <c r="H167" s="62" t="s">
        <v>494</v>
      </c>
      <c r="I167" s="64">
        <v>29563691.651273027</v>
      </c>
      <c r="J167" s="62" t="s">
        <v>499</v>
      </c>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row>
    <row r="168" spans="1:38" ht="24" customHeight="1">
      <c r="A168" s="62"/>
      <c r="B168" s="454"/>
      <c r="C168" s="502"/>
      <c r="D168" s="502"/>
      <c r="E168" s="62" t="s">
        <v>931</v>
      </c>
      <c r="F168" s="502"/>
      <c r="G168" s="289">
        <v>2644501.4</v>
      </c>
      <c r="H168" s="62" t="s">
        <v>932</v>
      </c>
      <c r="I168" s="64"/>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row>
    <row r="169" spans="1:38" ht="24" customHeight="1">
      <c r="A169" s="62"/>
      <c r="B169" s="454" t="s">
        <v>884</v>
      </c>
      <c r="C169" s="502" t="s">
        <v>928</v>
      </c>
      <c r="D169" s="502" t="str">
        <f>Companies1518[[#This Row],[Full project name]]</f>
        <v>Shell Upstream Albania B.V</v>
      </c>
      <c r="E169" s="290" t="s">
        <v>929</v>
      </c>
      <c r="F169" s="502" t="s">
        <v>933</v>
      </c>
      <c r="G169" s="289"/>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row>
    <row r="170" spans="1:38" ht="24" customHeight="1">
      <c r="A170" s="62"/>
      <c r="B170" s="454"/>
      <c r="C170" s="502"/>
      <c r="D170" s="502"/>
      <c r="E170" s="62" t="s">
        <v>931</v>
      </c>
      <c r="F170" s="502"/>
      <c r="G170" s="289"/>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row>
    <row r="171" spans="1:38" ht="24" customHeight="1">
      <c r="A171" s="62"/>
      <c r="B171" s="454" t="s">
        <v>886</v>
      </c>
      <c r="C171" s="502" t="s">
        <v>928</v>
      </c>
      <c r="D171" s="502" t="str">
        <f>Companies1518[[#This Row],[Full project name]]</f>
        <v>San Leone Energy Plc.</v>
      </c>
      <c r="E171" s="290" t="s">
        <v>929</v>
      </c>
      <c r="F171" s="502" t="s">
        <v>933</v>
      </c>
      <c r="G171" s="289"/>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row>
    <row r="172" spans="1:38" ht="24" customHeight="1">
      <c r="A172" s="62"/>
      <c r="B172" s="454"/>
      <c r="C172" s="502"/>
      <c r="D172" s="502"/>
      <c r="E172" s="62" t="s">
        <v>931</v>
      </c>
      <c r="F172" s="502"/>
      <c r="G172" s="289"/>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row>
    <row r="173" spans="1:38" ht="24" customHeight="1">
      <c r="A173" s="62"/>
      <c r="B173" s="63" t="s">
        <v>888</v>
      </c>
      <c r="C173" s="502" t="s">
        <v>928</v>
      </c>
      <c r="D173" s="502" t="str">
        <f>Companies1518[[#This Row],[Full project name]]</f>
        <v>KESH sh.a.</v>
      </c>
      <c r="E173" s="291" t="s">
        <v>934</v>
      </c>
      <c r="F173" s="502" t="s">
        <v>930</v>
      </c>
      <c r="G173" s="292">
        <v>5850932</v>
      </c>
      <c r="H173" s="62" t="s">
        <v>935</v>
      </c>
      <c r="I173" s="64">
        <v>99277376.836423263</v>
      </c>
      <c r="J173" s="62" t="s">
        <v>499</v>
      </c>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row>
    <row r="174" spans="1:38" ht="24" customHeight="1">
      <c r="A174" s="62"/>
      <c r="B174" s="454" t="s">
        <v>891</v>
      </c>
      <c r="C174" s="502" t="s">
        <v>928</v>
      </c>
      <c r="D174" s="502" t="str">
        <f>Companies1518[[#This Row],[Full project name]]</f>
        <v>ENERGJI ASHTA</v>
      </c>
      <c r="E174" s="62" t="s">
        <v>934</v>
      </c>
      <c r="F174" s="502" t="s">
        <v>930</v>
      </c>
      <c r="G174" s="292">
        <v>298107</v>
      </c>
      <c r="H174" s="62" t="s">
        <v>935</v>
      </c>
      <c r="I174" s="64">
        <v>5058216.5331225228</v>
      </c>
      <c r="J174" s="62" t="s">
        <v>499</v>
      </c>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row>
    <row r="175" spans="1:38" ht="24" customHeight="1">
      <c r="A175" s="62"/>
      <c r="B175" s="454" t="s">
        <v>893</v>
      </c>
      <c r="C175" s="502" t="s">
        <v>928</v>
      </c>
      <c r="D175" s="502" t="str">
        <f>Companies1518[[#This Row],[Full project name]]</f>
        <v>DEVOLL HYDROPOWER</v>
      </c>
      <c r="E175" s="62" t="s">
        <v>934</v>
      </c>
      <c r="F175" s="502" t="s">
        <v>930</v>
      </c>
      <c r="G175" s="292">
        <v>292561</v>
      </c>
      <c r="H175" s="62" t="s">
        <v>935</v>
      </c>
      <c r="I175" s="64">
        <v>4964113.1779758893</v>
      </c>
      <c r="J175" s="62" t="s">
        <v>499</v>
      </c>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row>
    <row r="176" spans="1:38" ht="24" customHeight="1">
      <c r="A176" s="62"/>
      <c r="B176" s="454" t="s">
        <v>896</v>
      </c>
      <c r="C176" s="502" t="s">
        <v>928</v>
      </c>
      <c r="D176" s="502" t="str">
        <f>Companies1518[[#This Row],[Full project name]]</f>
        <v>"DITEKO" sh.p.k</v>
      </c>
      <c r="E176" s="62" t="s">
        <v>934</v>
      </c>
      <c r="F176" s="502" t="s">
        <v>930</v>
      </c>
      <c r="G176" s="292">
        <v>115714</v>
      </c>
      <c r="H176" s="62" t="s">
        <v>935</v>
      </c>
      <c r="I176" s="64">
        <v>1963410.6811102713</v>
      </c>
      <c r="J176" s="62" t="s">
        <v>499</v>
      </c>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row>
    <row r="177" spans="1:38" ht="24" customHeight="1">
      <c r="A177" s="62"/>
      <c r="B177" s="454" t="s">
        <v>899</v>
      </c>
      <c r="C177" s="502" t="s">
        <v>928</v>
      </c>
      <c r="D177" s="502" t="str">
        <f>Companies1518[[#This Row],[Full project name]]</f>
        <v>Kurum International sh.a</v>
      </c>
      <c r="E177" s="62" t="s">
        <v>934</v>
      </c>
      <c r="F177" s="502" t="s">
        <v>930</v>
      </c>
      <c r="G177" s="292">
        <v>377767</v>
      </c>
      <c r="H177" s="62" t="s">
        <v>935</v>
      </c>
      <c r="I177" s="64">
        <v>6409870.5668370631</v>
      </c>
      <c r="J177" s="62" t="s">
        <v>499</v>
      </c>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row>
    <row r="178" spans="1:38" ht="24" customHeight="1">
      <c r="A178" s="62"/>
      <c r="B178" s="223" t="s">
        <v>901</v>
      </c>
      <c r="C178" s="502" t="s">
        <v>928</v>
      </c>
      <c r="D178" s="502" t="str">
        <f>Companies1518[[#This Row],[Full project name]]</f>
        <v>Euron Energy" shpk</v>
      </c>
      <c r="E178" s="62" t="s">
        <v>934</v>
      </c>
      <c r="F178" s="502" t="s">
        <v>930</v>
      </c>
      <c r="G178" s="292">
        <v>132347</v>
      </c>
      <c r="H178" s="62" t="s">
        <v>935</v>
      </c>
      <c r="I178" s="64">
        <v>2245635.9076075591</v>
      </c>
      <c r="J178" s="62" t="s">
        <v>499</v>
      </c>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row>
    <row r="179" spans="1:38" ht="24" customHeight="1">
      <c r="A179" s="62"/>
      <c r="B179" s="454" t="s">
        <v>903</v>
      </c>
      <c r="C179" s="502" t="s">
        <v>928</v>
      </c>
      <c r="D179" s="502" t="str">
        <f>Companies1518[[#This Row],[Full project name]]</f>
        <v>Alb-Energy shpk</v>
      </c>
      <c r="E179" s="62" t="s">
        <v>934</v>
      </c>
      <c r="F179" s="502" t="s">
        <v>930</v>
      </c>
      <c r="G179" s="289"/>
      <c r="H179" s="62" t="s">
        <v>935</v>
      </c>
      <c r="I179" s="64">
        <v>0</v>
      </c>
      <c r="J179" s="62" t="s">
        <v>499</v>
      </c>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row>
    <row r="180" spans="1:38" ht="24" customHeight="1">
      <c r="A180" s="454"/>
      <c r="B180" s="454" t="s">
        <v>905</v>
      </c>
      <c r="C180" s="502" t="s">
        <v>928</v>
      </c>
      <c r="D180" s="502" t="str">
        <f>Companies1518[[#This Row],[Full project name]]</f>
        <v>Energal shpk</v>
      </c>
      <c r="E180" s="62" t="s">
        <v>934</v>
      </c>
      <c r="F180" s="502" t="s">
        <v>930</v>
      </c>
      <c r="G180" s="455"/>
      <c r="H180" s="62" t="s">
        <v>935</v>
      </c>
      <c r="I180" s="64">
        <v>0</v>
      </c>
      <c r="J180" s="62" t="s">
        <v>499</v>
      </c>
      <c r="K180" s="454"/>
      <c r="L180" s="454"/>
      <c r="M180" s="454"/>
      <c r="N180" s="454"/>
      <c r="O180" s="454"/>
      <c r="P180" s="454"/>
      <c r="Q180" s="454"/>
      <c r="R180" s="454"/>
      <c r="S180" s="454"/>
      <c r="T180" s="454"/>
      <c r="U180" s="454"/>
      <c r="V180" s="454"/>
      <c r="W180" s="454"/>
      <c r="X180" s="454"/>
      <c r="Y180" s="454"/>
      <c r="Z180" s="454"/>
      <c r="AA180" s="454"/>
      <c r="AB180" s="454"/>
      <c r="AC180" s="454"/>
      <c r="AD180" s="454"/>
      <c r="AE180" s="454"/>
      <c r="AF180" s="454"/>
      <c r="AG180" s="454"/>
      <c r="AH180" s="454"/>
      <c r="AI180" s="454"/>
      <c r="AJ180" s="454"/>
      <c r="AK180" s="454"/>
      <c r="AL180" s="454"/>
    </row>
    <row r="181" spans="1:38" ht="24" customHeight="1">
      <c r="A181" s="454"/>
      <c r="B181" s="454" t="s">
        <v>907</v>
      </c>
      <c r="C181" s="502" t="s">
        <v>928</v>
      </c>
      <c r="D181" s="502" t="str">
        <f>Companies1518[[#This Row],[Full project name]]</f>
        <v>"Balkan Green Energy" sh.p.k( ish ESEGEI)</v>
      </c>
      <c r="E181" s="62" t="s">
        <v>934</v>
      </c>
      <c r="F181" s="502" t="s">
        <v>930</v>
      </c>
      <c r="G181" s="455">
        <v>57151</v>
      </c>
      <c r="H181" s="62" t="s">
        <v>935</v>
      </c>
      <c r="I181" s="64">
        <v>969726.08185814263</v>
      </c>
      <c r="J181" s="62" t="s">
        <v>499</v>
      </c>
      <c r="K181" s="454"/>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row>
    <row r="182" spans="1:38" ht="24" customHeight="1">
      <c r="A182" s="454"/>
      <c r="B182" s="454" t="s">
        <v>936</v>
      </c>
      <c r="C182" s="502" t="s">
        <v>928</v>
      </c>
      <c r="D182" s="502" t="str">
        <f>Companies1518[[#This Row],[Full project name]]</f>
        <v>Hec Lanabregas</v>
      </c>
      <c r="E182" s="62" t="s">
        <v>934</v>
      </c>
      <c r="F182" s="502" t="s">
        <v>930</v>
      </c>
      <c r="G182" s="503">
        <v>33607</v>
      </c>
      <c r="H182" s="62" t="s">
        <v>935</v>
      </c>
      <c r="I182" s="64">
        <v>570236.46888079995</v>
      </c>
      <c r="J182" s="62" t="s">
        <v>499</v>
      </c>
      <c r="K182" s="454"/>
      <c r="L182" s="454"/>
      <c r="M182" s="454"/>
      <c r="N182" s="454"/>
      <c r="O182" s="454"/>
      <c r="P182" s="454"/>
      <c r="Q182" s="454"/>
      <c r="R182" s="454"/>
      <c r="S182" s="454"/>
      <c r="T182" s="454"/>
      <c r="U182" s="454"/>
      <c r="V182" s="454"/>
      <c r="W182" s="454"/>
      <c r="X182" s="454"/>
      <c r="Y182" s="454"/>
      <c r="Z182" s="454"/>
      <c r="AA182" s="454"/>
      <c r="AB182" s="454"/>
      <c r="AC182" s="454"/>
      <c r="AD182" s="454"/>
      <c r="AE182" s="454"/>
      <c r="AF182" s="454"/>
      <c r="AG182" s="454"/>
      <c r="AH182" s="454"/>
      <c r="AI182" s="454"/>
      <c r="AJ182" s="454"/>
      <c r="AK182" s="454"/>
      <c r="AL182" s="454"/>
    </row>
    <row r="183" spans="1:38" ht="24" customHeight="1">
      <c r="A183" s="62"/>
      <c r="B183" s="454" t="s">
        <v>911</v>
      </c>
      <c r="C183" s="502" t="s">
        <v>928</v>
      </c>
      <c r="D183" s="502" t="str">
        <f>Companies1518[[#This Row],[Full project name]]</f>
        <v>“HIDROALBANIA Energji” shpk</v>
      </c>
      <c r="E183" s="62" t="s">
        <v>934</v>
      </c>
      <c r="F183" s="502" t="s">
        <v>930</v>
      </c>
      <c r="G183" s="289">
        <f>23007+9916+11375</f>
        <v>44298</v>
      </c>
      <c r="H183" s="62" t="s">
        <v>935</v>
      </c>
      <c r="I183" s="64">
        <v>751639.09597648331</v>
      </c>
      <c r="J183" s="62" t="s">
        <v>499</v>
      </c>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row>
    <row r="184" spans="1:38" ht="24" customHeight="1">
      <c r="A184" s="62"/>
      <c r="B184" s="63" t="s">
        <v>654</v>
      </c>
      <c r="C184" s="454" t="s">
        <v>937</v>
      </c>
      <c r="D184" s="454" t="s">
        <v>656</v>
      </c>
      <c r="E184" s="63" t="s">
        <v>657</v>
      </c>
      <c r="F184" s="454" t="s">
        <v>658</v>
      </c>
      <c r="G184" s="293">
        <v>6950</v>
      </c>
      <c r="H184" s="65" t="s">
        <v>494</v>
      </c>
      <c r="I184" s="64"/>
      <c r="J184" s="62" t="s">
        <v>499</v>
      </c>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row>
    <row r="185" spans="1:38" ht="24" customHeight="1">
      <c r="A185" s="62"/>
      <c r="B185" s="454" t="s">
        <v>659</v>
      </c>
      <c r="C185" s="454" t="s">
        <v>938</v>
      </c>
      <c r="D185" s="454" t="s">
        <v>660</v>
      </c>
      <c r="E185" s="454" t="s">
        <v>657</v>
      </c>
      <c r="F185" s="454" t="s">
        <v>661</v>
      </c>
      <c r="G185" s="294">
        <v>187248</v>
      </c>
      <c r="H185" s="65" t="s">
        <v>939</v>
      </c>
      <c r="I185" s="64"/>
      <c r="J185" s="62" t="s">
        <v>499</v>
      </c>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row>
    <row r="186" spans="1:38" ht="24" customHeight="1">
      <c r="A186" s="62"/>
      <c r="B186" s="454" t="s">
        <v>665</v>
      </c>
      <c r="C186" s="454" t="s">
        <v>940</v>
      </c>
      <c r="D186" s="454" t="s">
        <v>666</v>
      </c>
      <c r="E186" s="454" t="s">
        <v>657</v>
      </c>
      <c r="F186" s="454" t="s">
        <v>667</v>
      </c>
      <c r="G186" s="293">
        <v>59377</v>
      </c>
      <c r="H186" s="65" t="s">
        <v>494</v>
      </c>
      <c r="I186" s="64"/>
      <c r="J186" s="62" t="s">
        <v>499</v>
      </c>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row>
    <row r="187" spans="1:38" ht="24" customHeight="1">
      <c r="A187" s="62"/>
      <c r="B187" s="454" t="s">
        <v>668</v>
      </c>
      <c r="C187" s="454" t="s">
        <v>941</v>
      </c>
      <c r="D187" s="454" t="s">
        <v>669</v>
      </c>
      <c r="E187" s="454" t="s">
        <v>657</v>
      </c>
      <c r="F187" s="454" t="s">
        <v>658</v>
      </c>
      <c r="G187" s="293">
        <v>2330</v>
      </c>
      <c r="H187" s="65" t="s">
        <v>494</v>
      </c>
      <c r="I187" s="64"/>
      <c r="J187" s="62" t="s">
        <v>499</v>
      </c>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row>
    <row r="188" spans="1:38" ht="24" customHeight="1">
      <c r="A188" s="62"/>
      <c r="B188" s="454" t="s">
        <v>672</v>
      </c>
      <c r="C188" s="454" t="s">
        <v>942</v>
      </c>
      <c r="D188" s="454" t="s">
        <v>673</v>
      </c>
      <c r="E188" s="454" t="s">
        <v>657</v>
      </c>
      <c r="F188" s="454" t="s">
        <v>674</v>
      </c>
      <c r="G188" s="293">
        <v>134500</v>
      </c>
      <c r="H188" s="65" t="s">
        <v>494</v>
      </c>
      <c r="I188" s="64"/>
      <c r="J188" s="62" t="s">
        <v>499</v>
      </c>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row>
    <row r="189" spans="1:38" ht="24" customHeight="1">
      <c r="A189" s="62"/>
      <c r="B189" s="454" t="s">
        <v>675</v>
      </c>
      <c r="C189" s="454" t="s">
        <v>943</v>
      </c>
      <c r="D189" s="454" t="s">
        <v>676</v>
      </c>
      <c r="E189" s="454" t="s">
        <v>657</v>
      </c>
      <c r="F189" s="454" t="s">
        <v>658</v>
      </c>
      <c r="G189" s="293">
        <v>30291</v>
      </c>
      <c r="H189" s="65" t="s">
        <v>494</v>
      </c>
      <c r="I189" s="64"/>
      <c r="J189" s="62" t="s">
        <v>499</v>
      </c>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row>
    <row r="190" spans="1:38" ht="24" customHeight="1">
      <c r="A190" s="62"/>
      <c r="B190" s="454" t="s">
        <v>677</v>
      </c>
      <c r="C190" s="454" t="s">
        <v>944</v>
      </c>
      <c r="D190" s="454" t="s">
        <v>678</v>
      </c>
      <c r="E190" s="454" t="s">
        <v>657</v>
      </c>
      <c r="F190" s="454" t="s">
        <v>679</v>
      </c>
      <c r="G190" s="293">
        <v>134019</v>
      </c>
      <c r="H190" s="65" t="s">
        <v>939</v>
      </c>
      <c r="I190" s="64"/>
      <c r="J190" s="62" t="s">
        <v>499</v>
      </c>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row>
    <row r="191" spans="1:38" ht="24" customHeight="1">
      <c r="A191" s="62"/>
      <c r="B191" s="454" t="s">
        <v>682</v>
      </c>
      <c r="C191" s="454" t="s">
        <v>945</v>
      </c>
      <c r="D191" s="454" t="s">
        <v>683</v>
      </c>
      <c r="E191" s="454" t="s">
        <v>657</v>
      </c>
      <c r="F191" s="454" t="s">
        <v>684</v>
      </c>
      <c r="G191" s="293">
        <v>6396</v>
      </c>
      <c r="H191" s="65" t="s">
        <v>494</v>
      </c>
      <c r="I191" s="64"/>
      <c r="J191" s="62" t="s">
        <v>499</v>
      </c>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row>
    <row r="192" spans="1:38" ht="24" customHeight="1">
      <c r="A192" s="62"/>
      <c r="B192" s="454" t="s">
        <v>687</v>
      </c>
      <c r="C192" s="454" t="s">
        <v>946</v>
      </c>
      <c r="D192" s="454" t="s">
        <v>688</v>
      </c>
      <c r="E192" s="454" t="s">
        <v>657</v>
      </c>
      <c r="F192" s="454" t="s">
        <v>667</v>
      </c>
      <c r="G192" s="293">
        <v>177082</v>
      </c>
      <c r="H192" s="65" t="s">
        <v>494</v>
      </c>
      <c r="I192" s="64"/>
      <c r="J192" s="62" t="s">
        <v>499</v>
      </c>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row>
    <row r="193" spans="1:38" ht="24" customHeight="1">
      <c r="A193" s="62"/>
      <c r="B193" s="454" t="s">
        <v>689</v>
      </c>
      <c r="C193" s="454" t="s">
        <v>947</v>
      </c>
      <c r="D193" s="454" t="s">
        <v>690</v>
      </c>
      <c r="E193" s="454" t="s">
        <v>657</v>
      </c>
      <c r="F193" s="454" t="s">
        <v>658</v>
      </c>
      <c r="G193" s="293">
        <v>11500</v>
      </c>
      <c r="H193" s="65" t="s">
        <v>494</v>
      </c>
      <c r="I193" s="64"/>
      <c r="J193" s="62" t="s">
        <v>499</v>
      </c>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row>
    <row r="194" spans="1:38" ht="24" customHeight="1">
      <c r="A194" s="62"/>
      <c r="B194" s="454" t="s">
        <v>693</v>
      </c>
      <c r="C194" s="454" t="s">
        <v>948</v>
      </c>
      <c r="D194" s="454" t="s">
        <v>694</v>
      </c>
      <c r="E194" s="454" t="s">
        <v>657</v>
      </c>
      <c r="F194" s="454" t="s">
        <v>695</v>
      </c>
      <c r="G194" s="293">
        <v>170102</v>
      </c>
      <c r="H194" s="65" t="s">
        <v>494</v>
      </c>
      <c r="I194" s="64"/>
      <c r="J194" s="62" t="s">
        <v>499</v>
      </c>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row>
    <row r="195" spans="1:38" ht="24" customHeight="1">
      <c r="A195" s="62"/>
      <c r="B195" s="454" t="s">
        <v>696</v>
      </c>
      <c r="C195" s="454" t="s">
        <v>949</v>
      </c>
      <c r="D195" s="454" t="s">
        <v>697</v>
      </c>
      <c r="E195" s="454" t="s">
        <v>657</v>
      </c>
      <c r="F195" s="454" t="s">
        <v>695</v>
      </c>
      <c r="G195" s="293">
        <v>22257</v>
      </c>
      <c r="H195" s="65" t="s">
        <v>939</v>
      </c>
      <c r="I195" s="64"/>
      <c r="J195" s="62" t="s">
        <v>499</v>
      </c>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row>
    <row r="196" spans="1:38" ht="24" customHeight="1">
      <c r="A196" s="62"/>
      <c r="B196" s="454" t="s">
        <v>698</v>
      </c>
      <c r="C196" s="454" t="s">
        <v>950</v>
      </c>
      <c r="D196" s="454" t="s">
        <v>699</v>
      </c>
      <c r="E196" s="454" t="s">
        <v>657</v>
      </c>
      <c r="F196" s="454" t="s">
        <v>661</v>
      </c>
      <c r="G196" s="293">
        <v>119000</v>
      </c>
      <c r="H196" s="65" t="s">
        <v>939</v>
      </c>
      <c r="I196" s="64"/>
      <c r="J196" s="62" t="s">
        <v>499</v>
      </c>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row>
    <row r="197" spans="1:38" ht="24" customHeight="1">
      <c r="A197" s="62"/>
      <c r="B197" s="454" t="s">
        <v>700</v>
      </c>
      <c r="C197" s="454" t="s">
        <v>951</v>
      </c>
      <c r="D197" s="454" t="s">
        <v>701</v>
      </c>
      <c r="E197" s="454" t="s">
        <v>657</v>
      </c>
      <c r="F197" s="454" t="s">
        <v>658</v>
      </c>
      <c r="G197" s="293">
        <v>3050</v>
      </c>
      <c r="H197" s="65" t="s">
        <v>494</v>
      </c>
      <c r="I197" s="64"/>
      <c r="J197" s="62" t="s">
        <v>499</v>
      </c>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row>
    <row r="198" spans="1:38" ht="24" customHeight="1">
      <c r="A198" s="62"/>
      <c r="B198" s="454" t="s">
        <v>702</v>
      </c>
      <c r="C198" s="454" t="s">
        <v>952</v>
      </c>
      <c r="D198" s="454" t="s">
        <v>703</v>
      </c>
      <c r="E198" s="454" t="s">
        <v>657</v>
      </c>
      <c r="F198" s="454" t="s">
        <v>661</v>
      </c>
      <c r="G198" s="293">
        <v>37610</v>
      </c>
      <c r="H198" s="65" t="s">
        <v>939</v>
      </c>
      <c r="I198" s="64"/>
      <c r="J198" s="62" t="s">
        <v>499</v>
      </c>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row>
    <row r="199" spans="1:38" ht="24" customHeight="1">
      <c r="A199" s="62"/>
      <c r="B199" s="454" t="s">
        <v>704</v>
      </c>
      <c r="C199" s="454" t="s">
        <v>953</v>
      </c>
      <c r="D199" s="454" t="s">
        <v>705</v>
      </c>
      <c r="E199" s="454" t="s">
        <v>657</v>
      </c>
      <c r="F199" s="454" t="s">
        <v>661</v>
      </c>
      <c r="G199" s="293">
        <v>50522</v>
      </c>
      <c r="H199" s="65" t="s">
        <v>939</v>
      </c>
      <c r="I199" s="64"/>
      <c r="J199" s="62" t="s">
        <v>499</v>
      </c>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row>
    <row r="200" spans="1:38" ht="24" customHeight="1">
      <c r="A200" s="62"/>
      <c r="B200" s="454" t="s">
        <v>706</v>
      </c>
      <c r="C200" s="454" t="s">
        <v>954</v>
      </c>
      <c r="D200" s="454" t="s">
        <v>707</v>
      </c>
      <c r="E200" s="454" t="s">
        <v>657</v>
      </c>
      <c r="F200" s="454" t="s">
        <v>658</v>
      </c>
      <c r="G200" s="293">
        <v>14380</v>
      </c>
      <c r="H200" s="65" t="s">
        <v>494</v>
      </c>
      <c r="I200" s="64"/>
      <c r="J200" s="62" t="s">
        <v>499</v>
      </c>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row>
    <row r="201" spans="1:38" ht="24" customHeight="1">
      <c r="A201" s="62"/>
      <c r="B201" s="454" t="s">
        <v>708</v>
      </c>
      <c r="C201" s="454" t="s">
        <v>955</v>
      </c>
      <c r="D201" s="454" t="s">
        <v>709</v>
      </c>
      <c r="E201" s="454" t="s">
        <v>657</v>
      </c>
      <c r="F201" s="454" t="s">
        <v>679</v>
      </c>
      <c r="G201" s="293">
        <v>1842</v>
      </c>
      <c r="H201" s="65" t="s">
        <v>494</v>
      </c>
      <c r="I201" s="64"/>
      <c r="J201" s="62" t="s">
        <v>499</v>
      </c>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row>
    <row r="202" spans="1:38" ht="24" customHeight="1">
      <c r="A202" s="62"/>
      <c r="B202" s="454" t="s">
        <v>710</v>
      </c>
      <c r="C202" s="454" t="s">
        <v>956</v>
      </c>
      <c r="D202" s="454" t="s">
        <v>711</v>
      </c>
      <c r="E202" s="454" t="s">
        <v>657</v>
      </c>
      <c r="F202" s="454" t="s">
        <v>658</v>
      </c>
      <c r="G202" s="293">
        <v>9420</v>
      </c>
      <c r="H202" s="65" t="s">
        <v>494</v>
      </c>
      <c r="I202" s="64"/>
      <c r="J202" s="62" t="s">
        <v>499</v>
      </c>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row>
    <row r="203" spans="1:38" ht="24" customHeight="1">
      <c r="A203" s="62"/>
      <c r="B203" s="454" t="s">
        <v>712</v>
      </c>
      <c r="C203" s="454" t="s">
        <v>957</v>
      </c>
      <c r="D203" s="454" t="s">
        <v>713</v>
      </c>
      <c r="E203" s="454" t="s">
        <v>657</v>
      </c>
      <c r="F203" s="454" t="s">
        <v>658</v>
      </c>
      <c r="G203" s="293">
        <v>2331</v>
      </c>
      <c r="H203" s="65" t="s">
        <v>494</v>
      </c>
      <c r="I203" s="64"/>
      <c r="J203" s="62" t="s">
        <v>499</v>
      </c>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row>
    <row r="204" spans="1:38" ht="24" customHeight="1">
      <c r="A204" s="62"/>
      <c r="B204" s="454" t="s">
        <v>714</v>
      </c>
      <c r="C204" s="454" t="s">
        <v>958</v>
      </c>
      <c r="D204" s="454" t="s">
        <v>715</v>
      </c>
      <c r="E204" s="454" t="s">
        <v>657</v>
      </c>
      <c r="F204" s="454" t="s">
        <v>658</v>
      </c>
      <c r="G204" s="293">
        <v>84128</v>
      </c>
      <c r="H204" s="65" t="s">
        <v>494</v>
      </c>
      <c r="I204" s="64"/>
      <c r="J204" s="62" t="s">
        <v>499</v>
      </c>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row>
    <row r="205" spans="1:38" ht="24" customHeight="1">
      <c r="A205" s="62"/>
      <c r="B205" s="454" t="s">
        <v>716</v>
      </c>
      <c r="C205" s="454" t="s">
        <v>959</v>
      </c>
      <c r="D205" s="454" t="s">
        <v>717</v>
      </c>
      <c r="E205" s="454" t="s">
        <v>657</v>
      </c>
      <c r="F205" s="454" t="s">
        <v>684</v>
      </c>
      <c r="G205" s="293">
        <v>3132</v>
      </c>
      <c r="H205" s="65" t="s">
        <v>939</v>
      </c>
      <c r="I205" s="64"/>
      <c r="J205" s="62" t="s">
        <v>499</v>
      </c>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row>
    <row r="206" spans="1:38" ht="24" customHeight="1">
      <c r="A206" s="62"/>
      <c r="B206" s="454" t="s">
        <v>718</v>
      </c>
      <c r="C206" s="454" t="s">
        <v>960</v>
      </c>
      <c r="D206" s="454" t="s">
        <v>719</v>
      </c>
      <c r="E206" s="454" t="s">
        <v>657</v>
      </c>
      <c r="F206" s="454" t="s">
        <v>658</v>
      </c>
      <c r="G206" s="293">
        <v>12959</v>
      </c>
      <c r="H206" s="65" t="s">
        <v>494</v>
      </c>
      <c r="I206" s="64"/>
      <c r="J206" s="62" t="s">
        <v>499</v>
      </c>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row>
    <row r="207" spans="1:38" ht="24" customHeight="1">
      <c r="A207" s="62"/>
      <c r="B207" s="454" t="s">
        <v>720</v>
      </c>
      <c r="C207" s="454" t="s">
        <v>961</v>
      </c>
      <c r="D207" s="454" t="s">
        <v>721</v>
      </c>
      <c r="E207" s="454" t="s">
        <v>657</v>
      </c>
      <c r="F207" s="454" t="s">
        <v>658</v>
      </c>
      <c r="G207" s="293">
        <v>13810</v>
      </c>
      <c r="H207" s="65" t="s">
        <v>494</v>
      </c>
      <c r="I207" s="64"/>
      <c r="J207" s="62" t="s">
        <v>499</v>
      </c>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row>
    <row r="208" spans="1:38" ht="24" customHeight="1">
      <c r="A208" s="62"/>
      <c r="B208" s="454" t="s">
        <v>722</v>
      </c>
      <c r="C208" s="454" t="s">
        <v>962</v>
      </c>
      <c r="D208" s="454" t="s">
        <v>723</v>
      </c>
      <c r="E208" s="454" t="s">
        <v>657</v>
      </c>
      <c r="F208" s="454" t="s">
        <v>724</v>
      </c>
      <c r="G208" s="293">
        <v>1770</v>
      </c>
      <c r="H208" s="65" t="s">
        <v>939</v>
      </c>
      <c r="I208" s="64"/>
      <c r="J208" s="62" t="s">
        <v>499</v>
      </c>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row>
    <row r="209" spans="1:38" ht="24" customHeight="1">
      <c r="A209" s="62"/>
      <c r="B209" s="454" t="s">
        <v>725</v>
      </c>
      <c r="C209" s="454" t="s">
        <v>963</v>
      </c>
      <c r="D209" s="454" t="s">
        <v>726</v>
      </c>
      <c r="E209" s="454" t="s">
        <v>657</v>
      </c>
      <c r="F209" s="454" t="s">
        <v>695</v>
      </c>
      <c r="G209" s="293">
        <v>18660</v>
      </c>
      <c r="H209" s="65" t="s">
        <v>494</v>
      </c>
      <c r="I209" s="64"/>
      <c r="J209" s="62" t="s">
        <v>499</v>
      </c>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row>
    <row r="210" spans="1:38" ht="24" customHeight="1">
      <c r="A210" s="62"/>
      <c r="B210" s="454" t="s">
        <v>727</v>
      </c>
      <c r="C210" s="454" t="s">
        <v>964</v>
      </c>
      <c r="D210" s="454" t="s">
        <v>728</v>
      </c>
      <c r="E210" s="454" t="s">
        <v>657</v>
      </c>
      <c r="F210" s="454" t="s">
        <v>661</v>
      </c>
      <c r="G210" s="293">
        <v>325082</v>
      </c>
      <c r="H210" s="65" t="s">
        <v>939</v>
      </c>
      <c r="I210" s="64"/>
      <c r="J210" s="62" t="s">
        <v>499</v>
      </c>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row>
    <row r="211" spans="1:38" ht="24" customHeight="1">
      <c r="A211" s="62"/>
      <c r="B211" s="454" t="s">
        <v>729</v>
      </c>
      <c r="C211" s="454" t="s">
        <v>965</v>
      </c>
      <c r="D211" s="454" t="s">
        <v>730</v>
      </c>
      <c r="E211" s="454" t="s">
        <v>657</v>
      </c>
      <c r="F211" s="454" t="s">
        <v>684</v>
      </c>
      <c r="G211" s="293">
        <v>209054</v>
      </c>
      <c r="H211" s="65" t="s">
        <v>939</v>
      </c>
      <c r="I211" s="64"/>
      <c r="J211" s="62" t="s">
        <v>499</v>
      </c>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row>
    <row r="212" spans="1:38" ht="24" customHeight="1">
      <c r="A212" s="62"/>
      <c r="B212" s="454" t="s">
        <v>731</v>
      </c>
      <c r="C212" s="454" t="s">
        <v>966</v>
      </c>
      <c r="D212" s="454" t="s">
        <v>732</v>
      </c>
      <c r="E212" s="454" t="s">
        <v>657</v>
      </c>
      <c r="F212" s="454" t="s">
        <v>658</v>
      </c>
      <c r="G212" s="293">
        <v>18000</v>
      </c>
      <c r="H212" s="65" t="s">
        <v>494</v>
      </c>
      <c r="I212" s="64"/>
      <c r="J212" s="62" t="s">
        <v>499</v>
      </c>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row>
    <row r="213" spans="1:38" ht="24" customHeight="1">
      <c r="A213" s="62"/>
      <c r="B213" s="454" t="s">
        <v>737</v>
      </c>
      <c r="C213" s="454" t="s">
        <v>967</v>
      </c>
      <c r="D213" s="454" t="s">
        <v>738</v>
      </c>
      <c r="E213" s="454" t="s">
        <v>657</v>
      </c>
      <c r="F213" s="454" t="s">
        <v>658</v>
      </c>
      <c r="G213" s="293">
        <v>1745</v>
      </c>
      <c r="H213" s="65" t="s">
        <v>494</v>
      </c>
      <c r="I213" s="64"/>
      <c r="J213" s="62" t="s">
        <v>499</v>
      </c>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row>
    <row r="214" spans="1:38" ht="24" customHeight="1">
      <c r="A214" s="62"/>
      <c r="B214" s="454" t="s">
        <v>739</v>
      </c>
      <c r="C214" s="454" t="s">
        <v>968</v>
      </c>
      <c r="D214" s="454" t="s">
        <v>740</v>
      </c>
      <c r="E214" s="454" t="s">
        <v>657</v>
      </c>
      <c r="F214" s="454" t="s">
        <v>695</v>
      </c>
      <c r="G214" s="293">
        <v>22907</v>
      </c>
      <c r="H214" s="65" t="s">
        <v>494</v>
      </c>
      <c r="I214" s="64"/>
      <c r="J214" s="62" t="s">
        <v>499</v>
      </c>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row>
    <row r="215" spans="1:38" ht="24" customHeight="1">
      <c r="A215" s="62"/>
      <c r="B215" s="454" t="s">
        <v>741</v>
      </c>
      <c r="C215" s="454" t="s">
        <v>969</v>
      </c>
      <c r="D215" s="454" t="s">
        <v>742</v>
      </c>
      <c r="E215" s="454" t="s">
        <v>657</v>
      </c>
      <c r="F215" s="454" t="s">
        <v>658</v>
      </c>
      <c r="G215" s="293">
        <v>7500</v>
      </c>
      <c r="H215" s="65" t="s">
        <v>494</v>
      </c>
      <c r="I215" s="64"/>
      <c r="J215" s="62" t="s">
        <v>499</v>
      </c>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row>
    <row r="216" spans="1:38" ht="24" customHeight="1">
      <c r="A216" s="62"/>
      <c r="B216" s="454" t="s">
        <v>743</v>
      </c>
      <c r="C216" s="454" t="s">
        <v>970</v>
      </c>
      <c r="D216" s="454" t="s">
        <v>744</v>
      </c>
      <c r="E216" s="454" t="s">
        <v>657</v>
      </c>
      <c r="F216" s="454" t="s">
        <v>658</v>
      </c>
      <c r="G216" s="293">
        <v>4400</v>
      </c>
      <c r="H216" s="65" t="s">
        <v>494</v>
      </c>
      <c r="I216" s="64"/>
      <c r="J216" s="62" t="s">
        <v>499</v>
      </c>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row>
    <row r="217" spans="1:38" ht="24" customHeight="1">
      <c r="A217" s="62"/>
      <c r="B217" s="454" t="s">
        <v>749</v>
      </c>
      <c r="C217" s="454" t="s">
        <v>971</v>
      </c>
      <c r="D217" s="454" t="s">
        <v>750</v>
      </c>
      <c r="E217" s="454" t="s">
        <v>657</v>
      </c>
      <c r="F217" s="454" t="s">
        <v>661</v>
      </c>
      <c r="G217" s="293">
        <v>122064</v>
      </c>
      <c r="H217" s="65" t="s">
        <v>939</v>
      </c>
      <c r="I217" s="64"/>
      <c r="J217" s="62" t="s">
        <v>499</v>
      </c>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row>
    <row r="218" spans="1:38" ht="24" customHeight="1">
      <c r="A218" s="62"/>
      <c r="B218" s="454" t="s">
        <v>751</v>
      </c>
      <c r="C218" s="454" t="s">
        <v>972</v>
      </c>
      <c r="D218" s="454" t="s">
        <v>752</v>
      </c>
      <c r="E218" s="454" t="s">
        <v>657</v>
      </c>
      <c r="F218" s="454" t="s">
        <v>661</v>
      </c>
      <c r="G218" s="293">
        <v>40000</v>
      </c>
      <c r="H218" s="65" t="s">
        <v>939</v>
      </c>
      <c r="I218" s="64"/>
      <c r="J218" s="62" t="s">
        <v>499</v>
      </c>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row>
    <row r="219" spans="1:38" ht="24" customHeight="1">
      <c r="A219" s="62"/>
      <c r="B219" s="454" t="s">
        <v>753</v>
      </c>
      <c r="C219" s="454" t="s">
        <v>973</v>
      </c>
      <c r="D219" s="454" t="s">
        <v>754</v>
      </c>
      <c r="E219" s="454" t="s">
        <v>657</v>
      </c>
      <c r="F219" s="454" t="s">
        <v>658</v>
      </c>
      <c r="G219" s="293">
        <v>2100</v>
      </c>
      <c r="H219" s="65" t="s">
        <v>494</v>
      </c>
      <c r="I219" s="64"/>
      <c r="J219" s="62" t="s">
        <v>499</v>
      </c>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row>
    <row r="220" spans="1:38" ht="24" customHeight="1">
      <c r="A220" s="62"/>
      <c r="B220" s="454" t="s">
        <v>755</v>
      </c>
      <c r="C220" s="454" t="s">
        <v>974</v>
      </c>
      <c r="D220" s="454" t="s">
        <v>756</v>
      </c>
      <c r="E220" s="454" t="s">
        <v>657</v>
      </c>
      <c r="F220" s="454" t="s">
        <v>658</v>
      </c>
      <c r="G220" s="293">
        <v>2399</v>
      </c>
      <c r="H220" s="65" t="s">
        <v>494</v>
      </c>
      <c r="I220" s="64"/>
      <c r="J220" s="62" t="s">
        <v>499</v>
      </c>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row>
    <row r="221" spans="1:38" ht="24" customHeight="1">
      <c r="A221" s="62"/>
      <c r="B221" s="454" t="s">
        <v>757</v>
      </c>
      <c r="C221" s="454" t="s">
        <v>975</v>
      </c>
      <c r="D221" s="454" t="s">
        <v>758</v>
      </c>
      <c r="E221" s="454" t="s">
        <v>657</v>
      </c>
      <c r="F221" s="454" t="s">
        <v>658</v>
      </c>
      <c r="G221" s="293">
        <v>3278</v>
      </c>
      <c r="H221" s="65" t="s">
        <v>494</v>
      </c>
      <c r="I221" s="64"/>
      <c r="J221" s="62" t="s">
        <v>499</v>
      </c>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row>
    <row r="222" spans="1:38" ht="24" customHeight="1">
      <c r="A222" s="62"/>
      <c r="B222" s="454" t="s">
        <v>761</v>
      </c>
      <c r="C222" s="454" t="s">
        <v>976</v>
      </c>
      <c r="D222" s="454" t="s">
        <v>762</v>
      </c>
      <c r="E222" s="454" t="s">
        <v>657</v>
      </c>
      <c r="F222" s="454" t="s">
        <v>658</v>
      </c>
      <c r="G222" s="293">
        <v>11200</v>
      </c>
      <c r="H222" s="65" t="s">
        <v>494</v>
      </c>
      <c r="I222" s="64"/>
      <c r="J222" s="62" t="s">
        <v>499</v>
      </c>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row>
    <row r="223" spans="1:38" ht="24" customHeight="1">
      <c r="A223" s="62"/>
      <c r="B223" s="454" t="s">
        <v>763</v>
      </c>
      <c r="C223" s="454" t="s">
        <v>977</v>
      </c>
      <c r="D223" s="454" t="s">
        <v>764</v>
      </c>
      <c r="E223" s="454" t="s">
        <v>657</v>
      </c>
      <c r="F223" s="454" t="s">
        <v>679</v>
      </c>
      <c r="G223" s="293">
        <v>2008</v>
      </c>
      <c r="H223" s="65" t="s">
        <v>939</v>
      </c>
      <c r="I223" s="64"/>
      <c r="J223" s="62" t="s">
        <v>499</v>
      </c>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row>
    <row r="224" spans="1:38" ht="24" customHeight="1">
      <c r="A224" s="62"/>
      <c r="B224" s="454" t="s">
        <v>765</v>
      </c>
      <c r="C224" s="454" t="s">
        <v>978</v>
      </c>
      <c r="D224" s="454" t="s">
        <v>766</v>
      </c>
      <c r="E224" s="454" t="s">
        <v>657</v>
      </c>
      <c r="F224" s="454" t="s">
        <v>658</v>
      </c>
      <c r="G224" s="293">
        <v>349088</v>
      </c>
      <c r="H224" s="65" t="s">
        <v>494</v>
      </c>
      <c r="I224" s="64"/>
      <c r="J224" s="62" t="s">
        <v>499</v>
      </c>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row>
    <row r="225" spans="1:38" ht="24" customHeight="1">
      <c r="A225" s="62"/>
      <c r="B225" s="454" t="s">
        <v>767</v>
      </c>
      <c r="C225" s="454" t="s">
        <v>979</v>
      </c>
      <c r="D225" s="454" t="s">
        <v>768</v>
      </c>
      <c r="E225" s="454" t="s">
        <v>657</v>
      </c>
      <c r="F225" s="454" t="s">
        <v>658</v>
      </c>
      <c r="G225" s="293">
        <v>7146</v>
      </c>
      <c r="H225" s="65" t="s">
        <v>494</v>
      </c>
      <c r="I225" s="64"/>
      <c r="J225" s="62" t="s">
        <v>499</v>
      </c>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row>
    <row r="226" spans="1:38" ht="24" customHeight="1">
      <c r="A226" s="62"/>
      <c r="B226" s="454" t="s">
        <v>769</v>
      </c>
      <c r="C226" s="454" t="s">
        <v>980</v>
      </c>
      <c r="D226" s="454" t="s">
        <v>770</v>
      </c>
      <c r="E226" s="454" t="s">
        <v>657</v>
      </c>
      <c r="F226" s="454" t="s">
        <v>658</v>
      </c>
      <c r="G226" s="293">
        <v>6200</v>
      </c>
      <c r="H226" s="65" t="s">
        <v>494</v>
      </c>
      <c r="I226" s="64"/>
      <c r="J226" s="62" t="s">
        <v>499</v>
      </c>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row>
    <row r="227" spans="1:38" ht="24" customHeight="1">
      <c r="A227" s="62"/>
      <c r="B227" s="454" t="s">
        <v>771</v>
      </c>
      <c r="C227" s="454" t="s">
        <v>981</v>
      </c>
      <c r="D227" s="454" t="s">
        <v>772</v>
      </c>
      <c r="E227" s="454" t="s">
        <v>657</v>
      </c>
      <c r="F227" s="454" t="s">
        <v>658</v>
      </c>
      <c r="G227" s="293">
        <v>2400</v>
      </c>
      <c r="H227" s="65" t="s">
        <v>494</v>
      </c>
      <c r="I227" s="64"/>
      <c r="J227" s="62" t="s">
        <v>499</v>
      </c>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row>
    <row r="228" spans="1:38" ht="24" customHeight="1">
      <c r="A228" s="62"/>
      <c r="B228" s="454" t="s">
        <v>773</v>
      </c>
      <c r="C228" s="454" t="s">
        <v>982</v>
      </c>
      <c r="D228" s="454" t="s">
        <v>774</v>
      </c>
      <c r="E228" s="454" t="s">
        <v>657</v>
      </c>
      <c r="F228" s="454" t="s">
        <v>775</v>
      </c>
      <c r="G228" s="293">
        <v>16322</v>
      </c>
      <c r="H228" s="65" t="s">
        <v>494</v>
      </c>
      <c r="I228" s="64"/>
      <c r="J228" s="62" t="s">
        <v>499</v>
      </c>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row>
    <row r="229" spans="1:38" ht="24" customHeight="1">
      <c r="A229" s="62"/>
      <c r="B229" s="454" t="s">
        <v>776</v>
      </c>
      <c r="C229" s="454" t="s">
        <v>983</v>
      </c>
      <c r="D229" s="454" t="s">
        <v>777</v>
      </c>
      <c r="E229" s="454" t="s">
        <v>657</v>
      </c>
      <c r="F229" s="454" t="s">
        <v>658</v>
      </c>
      <c r="G229" s="293">
        <v>4574</v>
      </c>
      <c r="H229" s="65" t="s">
        <v>494</v>
      </c>
      <c r="I229" s="64"/>
      <c r="J229" s="62" t="s">
        <v>499</v>
      </c>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row>
    <row r="230" spans="1:38" ht="24" customHeight="1">
      <c r="A230" s="62"/>
      <c r="B230" s="454" t="s">
        <v>778</v>
      </c>
      <c r="C230" s="454" t="s">
        <v>984</v>
      </c>
      <c r="D230" s="454" t="s">
        <v>779</v>
      </c>
      <c r="E230" s="454" t="s">
        <v>657</v>
      </c>
      <c r="F230" s="454" t="s">
        <v>679</v>
      </c>
      <c r="G230" s="293">
        <v>36319</v>
      </c>
      <c r="H230" s="65" t="s">
        <v>939</v>
      </c>
      <c r="I230" s="64"/>
      <c r="J230" s="62" t="s">
        <v>499</v>
      </c>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row>
    <row r="231" spans="1:38" ht="24" customHeight="1">
      <c r="A231" s="62"/>
      <c r="B231" s="454" t="s">
        <v>780</v>
      </c>
      <c r="C231" s="454" t="s">
        <v>985</v>
      </c>
      <c r="D231" s="454" t="s">
        <v>781</v>
      </c>
      <c r="E231" s="454" t="s">
        <v>657</v>
      </c>
      <c r="F231" s="454" t="s">
        <v>658</v>
      </c>
      <c r="G231" s="293">
        <v>3526</v>
      </c>
      <c r="H231" s="65" t="s">
        <v>494</v>
      </c>
      <c r="I231" s="64"/>
      <c r="J231" s="62" t="s">
        <v>499</v>
      </c>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row>
    <row r="232" spans="1:38" ht="24" customHeight="1">
      <c r="A232" s="62"/>
      <c r="B232" s="454" t="s">
        <v>782</v>
      </c>
      <c r="C232" s="454" t="s">
        <v>986</v>
      </c>
      <c r="D232" s="454" t="s">
        <v>783</v>
      </c>
      <c r="E232" s="454" t="s">
        <v>657</v>
      </c>
      <c r="F232" s="454" t="s">
        <v>679</v>
      </c>
      <c r="G232" s="293">
        <v>4600</v>
      </c>
      <c r="H232" s="65" t="s">
        <v>494</v>
      </c>
      <c r="I232" s="64"/>
      <c r="J232" s="62" t="s">
        <v>499</v>
      </c>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row>
    <row r="233" spans="1:38" ht="24" customHeight="1">
      <c r="A233" s="62"/>
      <c r="B233" s="454" t="s">
        <v>784</v>
      </c>
      <c r="C233" s="454" t="s">
        <v>987</v>
      </c>
      <c r="D233" s="454" t="s">
        <v>785</v>
      </c>
      <c r="E233" s="454" t="s">
        <v>657</v>
      </c>
      <c r="F233" s="454" t="s">
        <v>658</v>
      </c>
      <c r="G233" s="293">
        <v>9300</v>
      </c>
      <c r="H233" s="65" t="s">
        <v>494</v>
      </c>
      <c r="I233" s="64"/>
      <c r="J233" s="62" t="s">
        <v>499</v>
      </c>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row>
    <row r="234" spans="1:38" ht="24" customHeight="1">
      <c r="A234" s="62"/>
      <c r="B234" s="454" t="s">
        <v>786</v>
      </c>
      <c r="C234" s="454" t="s">
        <v>988</v>
      </c>
      <c r="D234" s="454" t="s">
        <v>787</v>
      </c>
      <c r="E234" s="454" t="s">
        <v>657</v>
      </c>
      <c r="F234" s="454" t="s">
        <v>661</v>
      </c>
      <c r="G234" s="293">
        <v>60115</v>
      </c>
      <c r="H234" s="65" t="s">
        <v>939</v>
      </c>
      <c r="I234" s="64"/>
      <c r="J234" s="62" t="s">
        <v>499</v>
      </c>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row>
    <row r="235" spans="1:38" ht="24" customHeight="1">
      <c r="A235" s="62"/>
      <c r="B235" s="454" t="s">
        <v>788</v>
      </c>
      <c r="C235" s="454" t="s">
        <v>989</v>
      </c>
      <c r="D235" s="454" t="s">
        <v>789</v>
      </c>
      <c r="E235" s="454" t="s">
        <v>657</v>
      </c>
      <c r="F235" s="454" t="s">
        <v>658</v>
      </c>
      <c r="G235" s="293">
        <v>16482</v>
      </c>
      <c r="H235" s="65" t="s">
        <v>494</v>
      </c>
      <c r="I235" s="64"/>
      <c r="J235" s="62" t="s">
        <v>499</v>
      </c>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row>
    <row r="236" spans="1:38" ht="24" customHeight="1">
      <c r="A236" s="62"/>
      <c r="B236" s="454" t="s">
        <v>798</v>
      </c>
      <c r="C236" s="454" t="s">
        <v>990</v>
      </c>
      <c r="D236" s="454" t="s">
        <v>799</v>
      </c>
      <c r="E236" s="454" t="s">
        <v>657</v>
      </c>
      <c r="F236" s="454" t="s">
        <v>679</v>
      </c>
      <c r="G236" s="293">
        <v>176551</v>
      </c>
      <c r="H236" s="65" t="s">
        <v>939</v>
      </c>
      <c r="I236" s="64"/>
      <c r="J236" s="62" t="s">
        <v>499</v>
      </c>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row>
    <row r="237" spans="1:38" ht="24" customHeight="1">
      <c r="A237" s="62"/>
      <c r="B237" s="454" t="s">
        <v>802</v>
      </c>
      <c r="C237" s="454" t="s">
        <v>991</v>
      </c>
      <c r="D237" s="454" t="s">
        <v>803</v>
      </c>
      <c r="E237" s="454" t="s">
        <v>657</v>
      </c>
      <c r="F237" s="454" t="s">
        <v>661</v>
      </c>
      <c r="G237" s="293">
        <v>85000</v>
      </c>
      <c r="H237" s="65" t="s">
        <v>939</v>
      </c>
      <c r="I237" s="64"/>
      <c r="J237" s="62" t="s">
        <v>499</v>
      </c>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row>
    <row r="238" spans="1:38" ht="24" customHeight="1">
      <c r="A238" s="62"/>
      <c r="B238" s="454" t="s">
        <v>804</v>
      </c>
      <c r="C238" s="454" t="s">
        <v>992</v>
      </c>
      <c r="D238" s="454" t="s">
        <v>805</v>
      </c>
      <c r="E238" s="454" t="s">
        <v>657</v>
      </c>
      <c r="F238" s="454" t="s">
        <v>695</v>
      </c>
      <c r="G238" s="293">
        <v>32127</v>
      </c>
      <c r="H238" s="65" t="s">
        <v>494</v>
      </c>
      <c r="I238" s="64"/>
      <c r="J238" s="62" t="s">
        <v>499</v>
      </c>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row>
    <row r="239" spans="1:38" ht="24" customHeight="1">
      <c r="A239" s="62"/>
      <c r="B239" s="454" t="s">
        <v>806</v>
      </c>
      <c r="C239" s="454" t="s">
        <v>993</v>
      </c>
      <c r="D239" s="454" t="s">
        <v>807</v>
      </c>
      <c r="E239" s="454" t="s">
        <v>657</v>
      </c>
      <c r="F239" s="454" t="s">
        <v>658</v>
      </c>
      <c r="G239" s="293">
        <v>2940</v>
      </c>
      <c r="H239" s="65" t="s">
        <v>494</v>
      </c>
      <c r="I239" s="64"/>
      <c r="J239" s="62" t="s">
        <v>499</v>
      </c>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row>
    <row r="240" spans="1:38" ht="24" customHeight="1">
      <c r="A240" s="62"/>
      <c r="B240" s="454" t="s">
        <v>808</v>
      </c>
      <c r="C240" s="454" t="s">
        <v>994</v>
      </c>
      <c r="D240" s="454" t="s">
        <v>809</v>
      </c>
      <c r="E240" s="454" t="s">
        <v>657</v>
      </c>
      <c r="F240" s="454" t="s">
        <v>775</v>
      </c>
      <c r="G240" s="293">
        <v>41038</v>
      </c>
      <c r="H240" s="65" t="s">
        <v>494</v>
      </c>
      <c r="I240" s="64"/>
      <c r="J240" s="62" t="s">
        <v>499</v>
      </c>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row>
    <row r="241" spans="1:38" ht="24" customHeight="1">
      <c r="A241" s="62"/>
      <c r="B241" s="454" t="s">
        <v>810</v>
      </c>
      <c r="C241" s="454" t="s">
        <v>995</v>
      </c>
      <c r="D241" s="454" t="s">
        <v>811</v>
      </c>
      <c r="E241" s="454" t="s">
        <v>657</v>
      </c>
      <c r="F241" s="454" t="s">
        <v>658</v>
      </c>
      <c r="G241" s="293">
        <v>5008</v>
      </c>
      <c r="H241" s="65" t="s">
        <v>494</v>
      </c>
      <c r="I241" s="64"/>
      <c r="J241" s="62" t="s">
        <v>499</v>
      </c>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row>
    <row r="242" spans="1:38" ht="24" customHeight="1">
      <c r="A242" s="62"/>
      <c r="B242" s="454" t="s">
        <v>812</v>
      </c>
      <c r="C242" s="454" t="s">
        <v>996</v>
      </c>
      <c r="D242" s="454" t="s">
        <v>813</v>
      </c>
      <c r="E242" s="454" t="s">
        <v>657</v>
      </c>
      <c r="F242" s="454" t="s">
        <v>658</v>
      </c>
      <c r="G242" s="293">
        <v>4706</v>
      </c>
      <c r="H242" s="65" t="s">
        <v>494</v>
      </c>
      <c r="I242" s="64"/>
      <c r="J242" s="62" t="s">
        <v>499</v>
      </c>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row>
    <row r="243" spans="1:38" ht="24" customHeight="1">
      <c r="A243" s="62"/>
      <c r="B243" s="454" t="s">
        <v>816</v>
      </c>
      <c r="C243" s="454" t="s">
        <v>997</v>
      </c>
      <c r="D243" s="454" t="s">
        <v>817</v>
      </c>
      <c r="E243" s="454" t="s">
        <v>657</v>
      </c>
      <c r="F243" s="454" t="s">
        <v>775</v>
      </c>
      <c r="G243" s="293">
        <v>33300</v>
      </c>
      <c r="H243" s="65" t="s">
        <v>494</v>
      </c>
      <c r="I243" s="64"/>
      <c r="J243" s="62" t="s">
        <v>499</v>
      </c>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row>
    <row r="244" spans="1:38" ht="24" customHeight="1">
      <c r="A244" s="62"/>
      <c r="B244" s="454" t="s">
        <v>818</v>
      </c>
      <c r="C244" s="454" t="s">
        <v>998</v>
      </c>
      <c r="D244" s="454" t="s">
        <v>819</v>
      </c>
      <c r="E244" s="454" t="s">
        <v>657</v>
      </c>
      <c r="F244" s="454" t="s">
        <v>679</v>
      </c>
      <c r="G244" s="293">
        <v>2804</v>
      </c>
      <c r="H244" s="65" t="s">
        <v>939</v>
      </c>
      <c r="I244" s="64"/>
      <c r="J244" s="62" t="s">
        <v>499</v>
      </c>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row>
    <row r="245" spans="1:38" ht="24" customHeight="1">
      <c r="A245" s="62"/>
      <c r="B245" s="454" t="s">
        <v>824</v>
      </c>
      <c r="C245" s="454" t="s">
        <v>999</v>
      </c>
      <c r="D245" s="454" t="s">
        <v>825</v>
      </c>
      <c r="E245" s="454" t="s">
        <v>657</v>
      </c>
      <c r="F245" s="454" t="s">
        <v>679</v>
      </c>
      <c r="G245" s="293">
        <v>115485</v>
      </c>
      <c r="H245" s="65" t="s">
        <v>939</v>
      </c>
      <c r="I245" s="64"/>
      <c r="J245" s="62" t="s">
        <v>499</v>
      </c>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row>
    <row r="246" spans="1:38" ht="24" customHeight="1">
      <c r="A246" s="62"/>
      <c r="B246" s="454" t="s">
        <v>826</v>
      </c>
      <c r="C246" s="454" t="s">
        <v>1000</v>
      </c>
      <c r="D246" s="454" t="s">
        <v>827</v>
      </c>
      <c r="E246" s="454" t="s">
        <v>657</v>
      </c>
      <c r="F246" s="454" t="s">
        <v>695</v>
      </c>
      <c r="G246" s="293">
        <v>34614</v>
      </c>
      <c r="H246" s="65" t="s">
        <v>494</v>
      </c>
      <c r="I246" s="64"/>
      <c r="J246" s="62" t="s">
        <v>499</v>
      </c>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row>
    <row r="247" spans="1:38" ht="24" customHeight="1">
      <c r="A247" s="62"/>
      <c r="B247" s="454" t="s">
        <v>828</v>
      </c>
      <c r="C247" s="454" t="s">
        <v>1001</v>
      </c>
      <c r="D247" s="454" t="s">
        <v>829</v>
      </c>
      <c r="E247" s="454" t="s">
        <v>657</v>
      </c>
      <c r="F247" s="454" t="s">
        <v>658</v>
      </c>
      <c r="G247" s="293">
        <v>14100</v>
      </c>
      <c r="H247" s="65" t="s">
        <v>494</v>
      </c>
      <c r="I247" s="64"/>
      <c r="J247" s="62" t="s">
        <v>499</v>
      </c>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row>
    <row r="248" spans="1:38" ht="24" customHeight="1">
      <c r="A248" s="62"/>
      <c r="B248" s="454" t="s">
        <v>830</v>
      </c>
      <c r="C248" s="454" t="s">
        <v>1002</v>
      </c>
      <c r="D248" s="454" t="s">
        <v>831</v>
      </c>
      <c r="E248" s="454" t="s">
        <v>657</v>
      </c>
      <c r="F248" s="454" t="s">
        <v>661</v>
      </c>
      <c r="G248" s="293">
        <v>92000</v>
      </c>
      <c r="H248" s="65" t="s">
        <v>939</v>
      </c>
      <c r="I248" s="64"/>
      <c r="J248" s="62" t="s">
        <v>499</v>
      </c>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row>
    <row r="249" spans="1:38" ht="24" customHeight="1">
      <c r="A249" s="62"/>
      <c r="B249" s="454" t="s">
        <v>832</v>
      </c>
      <c r="C249" s="454" t="s">
        <v>1003</v>
      </c>
      <c r="D249" s="454" t="s">
        <v>833</v>
      </c>
      <c r="E249" s="454" t="s">
        <v>657</v>
      </c>
      <c r="F249" s="454" t="s">
        <v>661</v>
      </c>
      <c r="G249" s="293">
        <v>220470</v>
      </c>
      <c r="H249" s="65" t="s">
        <v>939</v>
      </c>
      <c r="I249" s="64"/>
      <c r="J249" s="62" t="s">
        <v>499</v>
      </c>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row>
    <row r="250" spans="1:38" ht="24" customHeight="1">
      <c r="A250" s="62"/>
      <c r="B250" s="454" t="s">
        <v>834</v>
      </c>
      <c r="C250" s="454" t="s">
        <v>1004</v>
      </c>
      <c r="D250" s="454" t="s">
        <v>835</v>
      </c>
      <c r="E250" s="454" t="s">
        <v>657</v>
      </c>
      <c r="F250" s="454" t="s">
        <v>658</v>
      </c>
      <c r="G250" s="293">
        <v>4835</v>
      </c>
      <c r="H250" s="65" t="s">
        <v>494</v>
      </c>
      <c r="I250" s="64"/>
      <c r="J250" s="62" t="s">
        <v>499</v>
      </c>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row>
    <row r="251" spans="1:38" ht="24" customHeight="1">
      <c r="A251" s="62"/>
      <c r="B251" s="454" t="s">
        <v>838</v>
      </c>
      <c r="C251" s="454" t="s">
        <v>1005</v>
      </c>
      <c r="D251" s="454" t="s">
        <v>839</v>
      </c>
      <c r="E251" s="454" t="s">
        <v>657</v>
      </c>
      <c r="F251" s="454" t="s">
        <v>661</v>
      </c>
      <c r="G251" s="293">
        <v>71794</v>
      </c>
      <c r="H251" s="65" t="s">
        <v>939</v>
      </c>
      <c r="I251" s="64"/>
      <c r="J251" s="62" t="s">
        <v>499</v>
      </c>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row>
    <row r="252" spans="1:38" ht="24" customHeight="1">
      <c r="A252" s="62"/>
      <c r="B252" s="454" t="s">
        <v>840</v>
      </c>
      <c r="C252" s="454" t="s">
        <v>1006</v>
      </c>
      <c r="D252" s="454" t="s">
        <v>841</v>
      </c>
      <c r="E252" s="454" t="s">
        <v>657</v>
      </c>
      <c r="F252" s="454" t="s">
        <v>658</v>
      </c>
      <c r="G252" s="293">
        <v>3700</v>
      </c>
      <c r="H252" s="65" t="s">
        <v>494</v>
      </c>
      <c r="I252" s="64"/>
      <c r="J252" s="62" t="s">
        <v>499</v>
      </c>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row>
    <row r="253" spans="1:38" ht="24" customHeight="1">
      <c r="A253" s="62"/>
      <c r="B253" s="454" t="s">
        <v>846</v>
      </c>
      <c r="C253" s="454" t="s">
        <v>1007</v>
      </c>
      <c r="D253" s="454" t="s">
        <v>847</v>
      </c>
      <c r="E253" s="454" t="s">
        <v>657</v>
      </c>
      <c r="F253" s="454" t="s">
        <v>658</v>
      </c>
      <c r="G253" s="293">
        <v>3761</v>
      </c>
      <c r="H253" s="65" t="s">
        <v>494</v>
      </c>
      <c r="I253" s="64"/>
      <c r="J253" s="62" t="s">
        <v>499</v>
      </c>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row>
    <row r="254" spans="1:38" ht="24" customHeight="1">
      <c r="A254" s="62"/>
      <c r="B254" s="454" t="s">
        <v>848</v>
      </c>
      <c r="C254" s="454" t="s">
        <v>1008</v>
      </c>
      <c r="D254" s="454" t="s">
        <v>849</v>
      </c>
      <c r="E254" s="454" t="s">
        <v>657</v>
      </c>
      <c r="F254" s="454" t="s">
        <v>679</v>
      </c>
      <c r="G254" s="293">
        <v>93373</v>
      </c>
      <c r="H254" s="65" t="s">
        <v>939</v>
      </c>
      <c r="I254" s="64"/>
      <c r="J254" s="62" t="s">
        <v>499</v>
      </c>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row>
    <row r="255" spans="1:38" ht="24" customHeight="1">
      <c r="A255" s="62"/>
      <c r="B255" s="454" t="s">
        <v>850</v>
      </c>
      <c r="C255" s="454" t="s">
        <v>1009</v>
      </c>
      <c r="D255" s="454" t="s">
        <v>851</v>
      </c>
      <c r="E255" s="454" t="s">
        <v>657</v>
      </c>
      <c r="F255" s="454" t="s">
        <v>661</v>
      </c>
      <c r="G255" s="293">
        <v>33300</v>
      </c>
      <c r="H255" s="65" t="s">
        <v>939</v>
      </c>
      <c r="I255" s="64"/>
      <c r="J255" s="62" t="s">
        <v>499</v>
      </c>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row>
    <row r="256" spans="1:38" ht="24" customHeight="1">
      <c r="A256" s="62"/>
      <c r="B256" s="454" t="s">
        <v>854</v>
      </c>
      <c r="C256" s="454" t="s">
        <v>1010</v>
      </c>
      <c r="D256" s="454" t="s">
        <v>855</v>
      </c>
      <c r="E256" s="454" t="s">
        <v>657</v>
      </c>
      <c r="F256" s="454" t="s">
        <v>658</v>
      </c>
      <c r="G256" s="293">
        <v>29229</v>
      </c>
      <c r="H256" s="65" t="s">
        <v>494</v>
      </c>
      <c r="I256" s="64"/>
      <c r="J256" s="62" t="s">
        <v>499</v>
      </c>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row>
    <row r="257" spans="1:38" ht="24" customHeight="1">
      <c r="A257" s="62"/>
      <c r="B257" s="454" t="s">
        <v>856</v>
      </c>
      <c r="C257" s="454" t="s">
        <v>1011</v>
      </c>
      <c r="D257" s="454" t="s">
        <v>857</v>
      </c>
      <c r="E257" s="454" t="s">
        <v>657</v>
      </c>
      <c r="F257" s="454" t="s">
        <v>858</v>
      </c>
      <c r="G257" s="293">
        <v>65051</v>
      </c>
      <c r="H257" s="65" t="s">
        <v>494</v>
      </c>
      <c r="I257" s="64"/>
      <c r="J257" s="62" t="s">
        <v>499</v>
      </c>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row>
    <row r="258" spans="1:38" ht="24" customHeight="1">
      <c r="A258" s="62"/>
      <c r="B258" s="454" t="s">
        <v>861</v>
      </c>
      <c r="C258" s="454" t="s">
        <v>1012</v>
      </c>
      <c r="D258" s="454" t="s">
        <v>862</v>
      </c>
      <c r="E258" s="454" t="s">
        <v>657</v>
      </c>
      <c r="F258" s="454" t="s">
        <v>658</v>
      </c>
      <c r="G258" s="293">
        <v>450</v>
      </c>
      <c r="H258" s="65" t="s">
        <v>494</v>
      </c>
      <c r="I258" s="64"/>
      <c r="J258" s="62" t="s">
        <v>499</v>
      </c>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row>
    <row r="259" spans="1:38" ht="24" customHeight="1">
      <c r="A259" s="62"/>
      <c r="B259" s="454" t="s">
        <v>863</v>
      </c>
      <c r="C259" s="454" t="s">
        <v>1013</v>
      </c>
      <c r="D259" s="454" t="s">
        <v>864</v>
      </c>
      <c r="E259" s="454" t="s">
        <v>657</v>
      </c>
      <c r="F259" s="454" t="s">
        <v>658</v>
      </c>
      <c r="G259" s="293">
        <v>1450</v>
      </c>
      <c r="H259" s="65" t="s">
        <v>494</v>
      </c>
      <c r="I259" s="64"/>
      <c r="J259" s="62" t="s">
        <v>499</v>
      </c>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row>
    <row r="260" spans="1:38" ht="24" customHeight="1">
      <c r="A260" s="62"/>
      <c r="B260" s="454" t="s">
        <v>867</v>
      </c>
      <c r="C260" s="454" t="s">
        <v>1014</v>
      </c>
      <c r="D260" s="454" t="s">
        <v>868</v>
      </c>
      <c r="E260" s="454" t="s">
        <v>657</v>
      </c>
      <c r="F260" s="454" t="s">
        <v>635</v>
      </c>
      <c r="G260" s="293">
        <v>17841</v>
      </c>
      <c r="H260" s="65" t="s">
        <v>939</v>
      </c>
      <c r="I260" s="64"/>
      <c r="J260" s="62" t="s">
        <v>499</v>
      </c>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row>
    <row r="261" spans="1:38" ht="24" customHeight="1">
      <c r="A261" s="454"/>
      <c r="B261" s="62" t="s">
        <v>913</v>
      </c>
      <c r="C261" s="502"/>
      <c r="D261" s="502"/>
      <c r="E261" s="62"/>
      <c r="F261" s="502"/>
      <c r="G261" s="454"/>
      <c r="H261" s="62" t="s">
        <v>539</v>
      </c>
      <c r="I261" s="454"/>
      <c r="J261" s="62"/>
      <c r="K261" s="454"/>
      <c r="L261" s="454"/>
      <c r="M261" s="454"/>
      <c r="N261" s="454"/>
      <c r="O261" s="454"/>
      <c r="P261" s="454"/>
      <c r="Q261" s="454"/>
      <c r="R261" s="454"/>
      <c r="S261" s="454"/>
      <c r="T261" s="454"/>
      <c r="U261" s="454"/>
      <c r="V261" s="454"/>
      <c r="W261" s="454"/>
      <c r="X261" s="454"/>
      <c r="Y261" s="454"/>
      <c r="Z261" s="454"/>
      <c r="AA261" s="454"/>
      <c r="AB261" s="454"/>
      <c r="AC261" s="454"/>
      <c r="AD261" s="454"/>
      <c r="AE261" s="454"/>
      <c r="AF261" s="454"/>
      <c r="AG261" s="454"/>
      <c r="AH261" s="454"/>
      <c r="AI261" s="454"/>
      <c r="AJ261" s="454"/>
      <c r="AK261" s="454"/>
      <c r="AL261" s="454"/>
    </row>
    <row r="262" spans="1:38" ht="24" customHeight="1" thickBot="1">
      <c r="A262" s="62"/>
      <c r="B262" s="295"/>
      <c r="C262" s="67"/>
      <c r="D262" s="296"/>
      <c r="E262" s="67"/>
      <c r="F262" s="297"/>
      <c r="G262" s="297"/>
      <c r="H262" s="297"/>
      <c r="I262" s="297"/>
      <c r="J262" s="297"/>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row>
    <row r="263" spans="1:38" ht="24" customHeight="1">
      <c r="A263" s="454"/>
      <c r="B263" s="223"/>
      <c r="C263" s="223"/>
      <c r="D263" s="223"/>
      <c r="E263" s="223"/>
      <c r="F263" s="454"/>
      <c r="G263" s="454"/>
      <c r="H263" s="454"/>
      <c r="I263" s="454"/>
      <c r="J263" s="454"/>
      <c r="K263" s="454"/>
      <c r="L263" s="454"/>
      <c r="M263" s="454"/>
      <c r="N263" s="454"/>
      <c r="O263" s="454"/>
      <c r="P263" s="454"/>
      <c r="Q263" s="454"/>
      <c r="R263" s="454"/>
      <c r="S263" s="454"/>
      <c r="T263" s="454"/>
      <c r="U263" s="454"/>
      <c r="V263" s="454"/>
      <c r="W263" s="454"/>
      <c r="X263" s="454"/>
      <c r="Y263" s="454"/>
      <c r="Z263" s="454"/>
      <c r="AA263" s="454"/>
      <c r="AB263" s="454"/>
      <c r="AC263" s="454"/>
      <c r="AD263" s="454"/>
      <c r="AE263" s="454"/>
      <c r="AF263" s="454"/>
      <c r="AG263" s="454"/>
      <c r="AH263" s="454"/>
      <c r="AI263" s="454"/>
      <c r="AJ263" s="454"/>
      <c r="AK263" s="454"/>
      <c r="AL263" s="454"/>
    </row>
    <row r="264" spans="1:38" ht="24" customHeight="1" thickBot="1">
      <c r="A264" s="62"/>
      <c r="B264" s="572"/>
      <c r="C264" s="573"/>
      <c r="D264" s="573"/>
      <c r="E264" s="573"/>
      <c r="F264" s="573"/>
      <c r="G264" s="573"/>
      <c r="H264" s="573"/>
      <c r="I264" s="573"/>
      <c r="J264" s="573"/>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row>
    <row r="265" spans="1:38" ht="24" customHeight="1">
      <c r="A265" s="62"/>
      <c r="B265" s="574"/>
      <c r="C265" s="575"/>
      <c r="D265" s="575"/>
      <c r="E265" s="575"/>
      <c r="F265" s="575"/>
      <c r="G265" s="575"/>
      <c r="H265" s="575"/>
      <c r="I265" s="575"/>
      <c r="J265" s="575"/>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row>
    <row r="266" spans="1:38" ht="24" customHeight="1" thickBot="1">
      <c r="A266" s="454"/>
      <c r="B266" s="223"/>
      <c r="C266" s="223"/>
      <c r="D266" s="223"/>
      <c r="E266" s="223"/>
      <c r="F266" s="454"/>
      <c r="G266" s="454"/>
      <c r="H266" s="454"/>
      <c r="I266" s="454"/>
      <c r="J266" s="454"/>
      <c r="K266" s="454"/>
      <c r="L266" s="454"/>
      <c r="M266" s="454"/>
      <c r="N266" s="454"/>
      <c r="O266" s="454"/>
      <c r="P266" s="454"/>
      <c r="Q266" s="454"/>
      <c r="R266" s="454"/>
      <c r="S266" s="454"/>
      <c r="T266" s="454"/>
      <c r="U266" s="454"/>
      <c r="V266" s="454"/>
      <c r="W266" s="454"/>
      <c r="X266" s="454"/>
      <c r="Y266" s="454"/>
      <c r="Z266" s="454"/>
      <c r="AA266" s="454"/>
      <c r="AB266" s="454"/>
      <c r="AC266" s="454"/>
      <c r="AD266" s="454"/>
      <c r="AE266" s="454"/>
      <c r="AF266" s="454"/>
      <c r="AG266" s="454"/>
      <c r="AH266" s="454"/>
      <c r="AI266" s="454"/>
      <c r="AJ266" s="454"/>
      <c r="AK266" s="454"/>
      <c r="AL266" s="454"/>
    </row>
    <row r="267" spans="1:38" ht="24" customHeight="1">
      <c r="A267" s="454"/>
      <c r="B267" s="537" t="s">
        <v>30</v>
      </c>
      <c r="C267" s="537"/>
      <c r="D267" s="537"/>
      <c r="E267" s="537"/>
      <c r="F267" s="537"/>
      <c r="G267" s="537"/>
      <c r="H267" s="537"/>
      <c r="I267" s="537"/>
      <c r="J267" s="537"/>
      <c r="K267" s="454"/>
      <c r="L267" s="454"/>
      <c r="M267" s="454"/>
      <c r="N267" s="454"/>
      <c r="O267" s="454"/>
      <c r="P267" s="454"/>
      <c r="Q267" s="454"/>
      <c r="R267" s="454"/>
      <c r="S267" s="454"/>
      <c r="T267" s="454"/>
      <c r="U267" s="454"/>
      <c r="V267" s="454"/>
      <c r="W267" s="454"/>
      <c r="X267" s="454"/>
      <c r="Y267" s="454"/>
      <c r="Z267" s="454"/>
      <c r="AA267" s="454"/>
      <c r="AB267" s="454"/>
      <c r="AC267" s="454"/>
      <c r="AD267" s="454"/>
      <c r="AE267" s="454"/>
      <c r="AF267" s="454"/>
      <c r="AG267" s="454"/>
      <c r="AH267" s="454"/>
      <c r="AI267" s="454"/>
      <c r="AJ267" s="454"/>
      <c r="AK267" s="454"/>
      <c r="AL267" s="454"/>
    </row>
    <row r="268" spans="1:38" ht="24" customHeight="1">
      <c r="A268" s="454"/>
      <c r="B268" s="520" t="s">
        <v>31</v>
      </c>
      <c r="C268" s="520"/>
      <c r="D268" s="520"/>
      <c r="E268" s="520"/>
      <c r="F268" s="520"/>
      <c r="G268" s="520"/>
      <c r="H268" s="520"/>
      <c r="I268" s="520"/>
      <c r="J268" s="520"/>
      <c r="K268" s="454"/>
      <c r="L268" s="454"/>
      <c r="M268" s="454"/>
      <c r="N268" s="454"/>
      <c r="O268" s="454"/>
      <c r="P268" s="454"/>
      <c r="Q268" s="454"/>
      <c r="R268" s="454"/>
      <c r="S268" s="454"/>
      <c r="T268" s="454"/>
      <c r="U268" s="454"/>
      <c r="V268" s="454"/>
      <c r="W268" s="454"/>
      <c r="X268" s="454"/>
      <c r="Y268" s="454"/>
      <c r="Z268" s="454"/>
      <c r="AA268" s="454"/>
      <c r="AB268" s="454"/>
      <c r="AC268" s="454"/>
      <c r="AD268" s="454"/>
      <c r="AE268" s="454"/>
      <c r="AF268" s="454"/>
      <c r="AG268" s="454"/>
      <c r="AH268" s="454"/>
      <c r="AI268" s="454"/>
      <c r="AJ268" s="454"/>
      <c r="AK268" s="454"/>
      <c r="AL268" s="454"/>
    </row>
    <row r="269" spans="1:38" ht="24" customHeight="1">
      <c r="A269" s="454"/>
      <c r="B269" s="539" t="s">
        <v>1015</v>
      </c>
      <c r="C269" s="539"/>
      <c r="D269" s="539"/>
      <c r="E269" s="539"/>
      <c r="F269" s="539"/>
      <c r="G269" s="539"/>
      <c r="H269" s="539"/>
      <c r="I269" s="539"/>
      <c r="J269" s="539"/>
      <c r="K269" s="454"/>
      <c r="L269" s="454"/>
      <c r="M269" s="454"/>
      <c r="N269" s="454"/>
      <c r="O269" s="454"/>
      <c r="P269" s="454"/>
      <c r="Q269" s="454"/>
      <c r="R269" s="454"/>
      <c r="S269" s="454"/>
      <c r="T269" s="454"/>
      <c r="U269" s="454"/>
      <c r="V269" s="454"/>
      <c r="W269" s="454"/>
      <c r="X269" s="454"/>
      <c r="Y269" s="454"/>
      <c r="Z269" s="454"/>
      <c r="AA269" s="454"/>
      <c r="AB269" s="454"/>
      <c r="AC269" s="454"/>
      <c r="AD269" s="454"/>
      <c r="AE269" s="454"/>
      <c r="AF269" s="454"/>
      <c r="AG269" s="454"/>
      <c r="AH269" s="454"/>
      <c r="AI269" s="454"/>
      <c r="AJ269" s="454"/>
      <c r="AK269" s="454"/>
      <c r="AL269" s="454"/>
    </row>
    <row r="270" spans="1:38" ht="24" customHeight="1">
      <c r="A270" s="454"/>
      <c r="B270" s="570"/>
      <c r="C270" s="570"/>
      <c r="D270" s="570"/>
      <c r="E270" s="570"/>
      <c r="F270" s="570"/>
      <c r="G270" s="570"/>
      <c r="H270" s="570"/>
      <c r="I270" s="570"/>
      <c r="J270" s="570"/>
      <c r="K270" s="454"/>
      <c r="L270" s="454"/>
      <c r="M270" s="454"/>
      <c r="N270" s="454"/>
      <c r="O270" s="454"/>
      <c r="P270" s="454"/>
      <c r="Q270" s="454"/>
      <c r="R270" s="454"/>
      <c r="S270" s="454"/>
      <c r="T270" s="454"/>
      <c r="U270" s="454"/>
      <c r="V270" s="454"/>
      <c r="W270" s="454"/>
      <c r="X270" s="454"/>
      <c r="Y270" s="454"/>
      <c r="Z270" s="454"/>
      <c r="AA270" s="454"/>
      <c r="AB270" s="454"/>
      <c r="AC270" s="454"/>
      <c r="AD270" s="454"/>
      <c r="AE270" s="454"/>
      <c r="AF270" s="454"/>
      <c r="AG270" s="454"/>
      <c r="AH270" s="454"/>
      <c r="AI270" s="454"/>
      <c r="AJ270" s="454"/>
      <c r="AK270" s="454"/>
      <c r="AL270" s="454"/>
    </row>
    <row r="271" spans="1:38" ht="24" customHeight="1">
      <c r="A271" s="454"/>
      <c r="B271" s="454"/>
      <c r="C271" s="454"/>
      <c r="D271" s="454"/>
      <c r="E271" s="454"/>
      <c r="F271" s="454"/>
      <c r="G271" s="454"/>
      <c r="H271" s="454"/>
      <c r="I271" s="454"/>
      <c r="J271" s="454"/>
      <c r="K271" s="454"/>
      <c r="L271" s="454"/>
      <c r="M271" s="454"/>
      <c r="N271" s="454"/>
      <c r="O271" s="454"/>
      <c r="P271" s="454"/>
      <c r="Q271" s="454"/>
      <c r="R271" s="454"/>
      <c r="S271" s="454"/>
      <c r="T271" s="454"/>
      <c r="U271" s="454"/>
      <c r="V271" s="454"/>
      <c r="W271" s="454"/>
      <c r="X271" s="454"/>
      <c r="Y271" s="454"/>
      <c r="Z271" s="454"/>
      <c r="AA271" s="454"/>
      <c r="AB271" s="454"/>
      <c r="AC271" s="454"/>
      <c r="AD271" s="454"/>
      <c r="AE271" s="454"/>
      <c r="AF271" s="454"/>
      <c r="AG271" s="454"/>
      <c r="AH271" s="454"/>
      <c r="AI271" s="454"/>
      <c r="AJ271" s="454"/>
      <c r="AK271" s="454"/>
      <c r="AL271" s="454"/>
    </row>
  </sheetData>
  <mergeCells count="20">
    <mergeCell ref="B13:J13"/>
    <mergeCell ref="B28:J28"/>
    <mergeCell ref="B29:D29"/>
    <mergeCell ref="B7:J7"/>
    <mergeCell ref="B8:J8"/>
    <mergeCell ref="B10:J10"/>
    <mergeCell ref="B11:J11"/>
    <mergeCell ref="B12:J12"/>
    <mergeCell ref="B2:J2"/>
    <mergeCell ref="B3:J3"/>
    <mergeCell ref="B4:J4"/>
    <mergeCell ref="B5:J5"/>
    <mergeCell ref="B6:J6"/>
    <mergeCell ref="B269:J269"/>
    <mergeCell ref="B270:J270"/>
    <mergeCell ref="B155:J155"/>
    <mergeCell ref="B264:J264"/>
    <mergeCell ref="B265:J265"/>
    <mergeCell ref="B267:J267"/>
    <mergeCell ref="B268:J268"/>
  </mergeCells>
  <hyperlinks>
    <hyperlink ref="B8" r:id="rId1" xr:uid="{00000000-0004-0000-0C00-000000000000}"/>
    <hyperlink ref="D30" r:id="rId2" xr:uid="{00000000-0004-0000-0C00-000001000000}"/>
  </hyperlinks>
  <pageMargins left="0.25" right="0.25" top="0.75" bottom="0.75" header="0.3" footer="0.3"/>
  <pageSetup paperSize="8" fitToHeight="0" orientation="landscape" horizontalDpi="2400" verticalDpi="2400" r:id="rId3"/>
  <legacyDrawing r:id="rId4"/>
  <tableParts count="3">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U104"/>
  <sheetViews>
    <sheetView showGridLines="0" topLeftCell="A13" zoomScale="64" zoomScaleNormal="64" workbookViewId="0">
      <selection activeCell="R21" sqref="R21"/>
    </sheetView>
  </sheetViews>
  <sheetFormatPr defaultColWidth="8.5" defaultRowHeight="15.75"/>
  <cols>
    <col min="1" max="1" width="2.5" style="66" customWidth="1"/>
    <col min="2" max="5" width="0" style="66" hidden="1" customWidth="1"/>
    <col min="6" max="6" width="50.5" style="66" customWidth="1"/>
    <col min="7" max="9" width="16.5" style="66" customWidth="1"/>
    <col min="10" max="10" width="52.875" style="66" customWidth="1"/>
    <col min="11" max="11" width="15.5" style="66" bestFit="1" customWidth="1"/>
    <col min="12" max="12" width="2.5" style="66" customWidth="1"/>
    <col min="13" max="13" width="19.5" style="66" bestFit="1" customWidth="1"/>
    <col min="14" max="14" width="73.5" style="66" bestFit="1" customWidth="1"/>
    <col min="15" max="15" width="4" style="66" customWidth="1"/>
    <col min="16" max="17" width="8.5" style="66"/>
    <col min="18" max="18" width="21" style="66" bestFit="1" customWidth="1"/>
    <col min="19" max="19" width="8.5" style="66"/>
    <col min="20" max="20" width="21" style="66" bestFit="1" customWidth="1"/>
    <col min="21" max="16384" width="8.5" style="66"/>
  </cols>
  <sheetData>
    <row r="1" spans="1:21" s="4" customFormat="1" ht="15.75" hidden="1" customHeight="1">
      <c r="A1" s="454"/>
      <c r="B1" s="454"/>
      <c r="C1" s="454"/>
      <c r="D1" s="454"/>
      <c r="E1" s="454"/>
      <c r="F1" s="454"/>
      <c r="G1" s="454"/>
      <c r="H1" s="454"/>
      <c r="I1" s="454"/>
      <c r="J1" s="454"/>
      <c r="K1" s="454"/>
      <c r="L1" s="454"/>
      <c r="M1" s="454"/>
      <c r="N1" s="454"/>
      <c r="O1" s="454"/>
      <c r="P1" s="454"/>
      <c r="Q1" s="454"/>
      <c r="R1" s="454"/>
      <c r="S1" s="454"/>
      <c r="T1" s="454"/>
      <c r="U1" s="454"/>
    </row>
    <row r="2" spans="1:21" s="4" customFormat="1" hidden="1">
      <c r="A2" s="454"/>
      <c r="B2" s="454"/>
      <c r="C2" s="454"/>
      <c r="D2" s="454"/>
      <c r="E2" s="454"/>
      <c r="F2" s="454"/>
      <c r="G2" s="454"/>
      <c r="H2" s="454"/>
      <c r="I2" s="454"/>
      <c r="J2" s="454"/>
      <c r="K2" s="454"/>
      <c r="L2" s="454"/>
      <c r="M2" s="454"/>
      <c r="N2" s="454"/>
      <c r="O2" s="454"/>
      <c r="P2" s="454"/>
      <c r="Q2" s="454"/>
      <c r="R2" s="454"/>
      <c r="S2" s="454"/>
      <c r="T2" s="454"/>
      <c r="U2" s="454"/>
    </row>
    <row r="3" spans="1:21" s="4" customFormat="1" hidden="1">
      <c r="A3" s="454"/>
      <c r="B3" s="454"/>
      <c r="C3" s="454"/>
      <c r="D3" s="454"/>
      <c r="E3" s="454"/>
      <c r="F3" s="454"/>
      <c r="G3" s="454"/>
      <c r="H3" s="454"/>
      <c r="I3" s="454"/>
      <c r="J3" s="454"/>
      <c r="K3" s="454"/>
      <c r="L3" s="454"/>
      <c r="M3" s="454"/>
      <c r="N3" s="455" t="s">
        <v>1016</v>
      </c>
      <c r="O3" s="454"/>
      <c r="P3" s="454"/>
      <c r="Q3" s="454"/>
      <c r="R3" s="454"/>
      <c r="S3" s="454"/>
      <c r="T3" s="454"/>
      <c r="U3" s="454"/>
    </row>
    <row r="4" spans="1:21" s="4" customFormat="1" hidden="1">
      <c r="A4" s="454"/>
      <c r="B4" s="454"/>
      <c r="C4" s="454"/>
      <c r="D4" s="454"/>
      <c r="E4" s="454"/>
      <c r="F4" s="454"/>
      <c r="G4" s="454"/>
      <c r="H4" s="454"/>
      <c r="I4" s="454"/>
      <c r="J4" s="454"/>
      <c r="K4" s="454"/>
      <c r="L4" s="454"/>
      <c r="M4" s="454"/>
      <c r="N4" s="455" t="str">
        <f>[1]Introduction!G4</f>
        <v>YYYY-MM-DD</v>
      </c>
      <c r="O4" s="454"/>
      <c r="P4" s="454"/>
      <c r="Q4" s="454"/>
      <c r="R4" s="454"/>
      <c r="S4" s="454"/>
      <c r="T4" s="454"/>
      <c r="U4" s="454"/>
    </row>
    <row r="5" spans="1:21" s="4" customFormat="1" hidden="1">
      <c r="A5" s="454"/>
      <c r="B5" s="454"/>
      <c r="C5" s="454"/>
      <c r="D5" s="454"/>
      <c r="E5" s="454"/>
      <c r="F5" s="454"/>
      <c r="G5" s="454"/>
      <c r="H5" s="454"/>
      <c r="I5" s="454"/>
      <c r="J5" s="454"/>
      <c r="K5" s="454"/>
      <c r="L5" s="454"/>
      <c r="M5" s="454"/>
      <c r="N5" s="454"/>
      <c r="O5" s="454"/>
      <c r="P5" s="454"/>
      <c r="Q5" s="454"/>
      <c r="R5" s="454"/>
      <c r="S5" s="454"/>
      <c r="T5" s="454"/>
      <c r="U5" s="454"/>
    </row>
    <row r="6" spans="1:21" s="4" customFormat="1" hidden="1">
      <c r="A6" s="454"/>
      <c r="B6" s="454"/>
      <c r="C6" s="454"/>
      <c r="D6" s="454"/>
      <c r="E6" s="454"/>
      <c r="F6" s="454"/>
      <c r="G6" s="454"/>
      <c r="H6" s="454"/>
      <c r="I6" s="454"/>
      <c r="J6" s="454"/>
      <c r="K6" s="454"/>
      <c r="L6" s="454"/>
      <c r="M6" s="454"/>
      <c r="N6" s="454"/>
      <c r="O6" s="454"/>
      <c r="P6" s="454"/>
      <c r="Q6" s="454"/>
      <c r="R6" s="454"/>
      <c r="S6" s="454"/>
      <c r="T6" s="454"/>
      <c r="U6" s="454"/>
    </row>
    <row r="7" spans="1:21" s="4" customFormat="1">
      <c r="A7" s="454"/>
      <c r="B7" s="454"/>
      <c r="C7" s="454"/>
      <c r="D7" s="454"/>
      <c r="E7" s="454"/>
      <c r="F7" s="454"/>
      <c r="G7" s="454"/>
      <c r="H7" s="454"/>
      <c r="I7" s="454"/>
      <c r="J7" s="454"/>
      <c r="K7" s="454"/>
      <c r="L7" s="454"/>
      <c r="M7" s="454"/>
      <c r="N7" s="454"/>
      <c r="O7" s="454"/>
      <c r="P7" s="454"/>
      <c r="Q7" s="454"/>
      <c r="R7" s="454"/>
      <c r="S7" s="454"/>
      <c r="T7" s="454"/>
      <c r="U7" s="454"/>
    </row>
    <row r="8" spans="1:21" s="4" customFormat="1">
      <c r="A8" s="454"/>
      <c r="B8" s="454"/>
      <c r="C8" s="454"/>
      <c r="D8" s="454"/>
      <c r="E8" s="454"/>
      <c r="F8" s="454"/>
      <c r="G8" s="454"/>
      <c r="H8" s="454"/>
      <c r="I8" s="454"/>
      <c r="J8" s="454"/>
      <c r="K8" s="454"/>
      <c r="L8" s="454"/>
      <c r="M8" s="454"/>
      <c r="N8" s="454"/>
      <c r="O8" s="454"/>
      <c r="P8" s="454"/>
      <c r="Q8" s="454"/>
      <c r="R8" s="454"/>
      <c r="S8" s="454"/>
      <c r="T8" s="454"/>
      <c r="U8" s="454"/>
    </row>
    <row r="9" spans="1:21" s="4" customFormat="1">
      <c r="A9" s="454"/>
      <c r="B9" s="454"/>
      <c r="C9" s="454"/>
      <c r="D9" s="454"/>
      <c r="E9" s="454"/>
      <c r="F9" s="454"/>
      <c r="G9" s="454"/>
      <c r="H9" s="454"/>
      <c r="I9" s="454"/>
      <c r="J9" s="454"/>
      <c r="K9" s="454"/>
      <c r="L9" s="454"/>
      <c r="M9" s="454"/>
      <c r="N9" s="455" t="s">
        <v>1016</v>
      </c>
      <c r="O9" s="454"/>
      <c r="P9" s="454"/>
      <c r="Q9" s="454"/>
      <c r="R9" s="454"/>
      <c r="S9" s="454"/>
      <c r="T9" s="454"/>
      <c r="U9" s="454"/>
    </row>
    <row r="10" spans="1:21" s="4" customFormat="1" ht="15.75" customHeight="1">
      <c r="A10" s="454"/>
      <c r="B10" s="454"/>
      <c r="C10" s="454"/>
      <c r="D10" s="454"/>
      <c r="E10" s="454"/>
      <c r="F10" s="454"/>
      <c r="G10" s="454"/>
      <c r="H10" s="454"/>
      <c r="I10" s="454"/>
      <c r="J10" s="454"/>
      <c r="K10" s="454"/>
      <c r="L10" s="454"/>
      <c r="M10" s="454"/>
      <c r="N10" s="455" t="e">
        <f>[3]Introduction!G10</f>
        <v>#REF!</v>
      </c>
      <c r="O10" s="454"/>
      <c r="P10" s="454"/>
      <c r="Q10" s="454"/>
      <c r="R10" s="454"/>
      <c r="S10" s="454"/>
      <c r="T10" s="454"/>
      <c r="U10" s="454"/>
    </row>
    <row r="11" spans="1:21" s="4" customFormat="1" ht="15.75" customHeight="1">
      <c r="A11" s="454"/>
      <c r="B11" s="454"/>
      <c r="C11" s="454"/>
      <c r="D11" s="454"/>
      <c r="E11" s="454"/>
      <c r="F11" s="454"/>
      <c r="G11" s="454"/>
      <c r="H11" s="454"/>
      <c r="I11" s="454"/>
      <c r="J11" s="454"/>
      <c r="K11" s="454"/>
      <c r="L11" s="454"/>
      <c r="M11" s="454"/>
      <c r="N11" s="454"/>
      <c r="O11" s="454"/>
      <c r="P11" s="454"/>
      <c r="Q11" s="454"/>
      <c r="R11" s="454"/>
      <c r="S11" s="454"/>
      <c r="T11" s="454"/>
      <c r="U11" s="454"/>
    </row>
    <row r="12" spans="1:21" s="4" customFormat="1" ht="15.75" customHeight="1">
      <c r="A12" s="454"/>
      <c r="B12" s="454"/>
      <c r="C12" s="454"/>
      <c r="D12" s="454"/>
      <c r="E12" s="454"/>
      <c r="F12" s="454"/>
      <c r="G12" s="454"/>
      <c r="H12" s="454"/>
      <c r="I12" s="454"/>
      <c r="J12" s="454"/>
      <c r="K12" s="454"/>
      <c r="L12" s="454"/>
      <c r="M12" s="454"/>
      <c r="N12" s="454"/>
      <c r="O12" s="454"/>
      <c r="P12" s="454"/>
      <c r="Q12" s="454"/>
      <c r="R12" s="454"/>
      <c r="S12" s="454"/>
      <c r="T12" s="454"/>
      <c r="U12" s="454"/>
    </row>
    <row r="13" spans="1:21" s="4" customFormat="1" ht="15.75" customHeight="1">
      <c r="A13" s="454"/>
      <c r="B13" s="454"/>
      <c r="C13" s="454"/>
      <c r="D13" s="454"/>
      <c r="E13" s="454"/>
      <c r="F13" s="454"/>
      <c r="G13" s="454"/>
      <c r="H13" s="454"/>
      <c r="I13" s="454"/>
      <c r="J13" s="454"/>
      <c r="K13" s="454"/>
      <c r="L13" s="454"/>
      <c r="M13" s="454"/>
      <c r="N13" s="454"/>
      <c r="O13" s="454"/>
      <c r="P13" s="454"/>
      <c r="Q13" s="454"/>
      <c r="R13" s="454"/>
      <c r="S13" s="454"/>
      <c r="T13" s="454"/>
      <c r="U13" s="454"/>
    </row>
    <row r="14" spans="1:21" s="4" customFormat="1" ht="15.75" customHeight="1">
      <c r="A14" s="454"/>
      <c r="B14" s="454"/>
      <c r="C14" s="454"/>
      <c r="D14" s="454"/>
      <c r="E14" s="454"/>
      <c r="F14" s="524" t="s">
        <v>1017</v>
      </c>
      <c r="G14" s="524"/>
      <c r="H14" s="524"/>
      <c r="I14" s="524"/>
      <c r="J14" s="524"/>
      <c r="K14" s="524"/>
      <c r="L14" s="524"/>
      <c r="M14" s="524"/>
      <c r="N14" s="524"/>
      <c r="O14" s="454"/>
      <c r="P14" s="454"/>
      <c r="Q14" s="454"/>
      <c r="R14" s="454"/>
      <c r="S14" s="454"/>
      <c r="T14" s="454"/>
      <c r="U14" s="454"/>
    </row>
    <row r="15" spans="1:21" s="4" customFormat="1" ht="15.75" customHeight="1">
      <c r="A15" s="454"/>
      <c r="B15" s="454"/>
      <c r="C15" s="454"/>
      <c r="D15" s="454"/>
      <c r="E15" s="454"/>
      <c r="F15" s="588" t="s">
        <v>35</v>
      </c>
      <c r="G15" s="588"/>
      <c r="H15" s="588"/>
      <c r="I15" s="588"/>
      <c r="J15" s="588"/>
      <c r="K15" s="588"/>
      <c r="L15" s="588"/>
      <c r="M15" s="588"/>
      <c r="N15" s="588"/>
      <c r="O15" s="454"/>
      <c r="P15" s="454"/>
      <c r="Q15" s="454"/>
      <c r="R15" s="454"/>
      <c r="S15" s="454"/>
      <c r="T15" s="454"/>
      <c r="U15" s="454"/>
    </row>
    <row r="16" spans="1:21" s="4" customFormat="1" ht="15.75" customHeight="1">
      <c r="A16" s="454"/>
      <c r="B16" s="454"/>
      <c r="C16" s="454"/>
      <c r="D16" s="454"/>
      <c r="E16" s="454"/>
      <c r="F16" s="589" t="s">
        <v>1018</v>
      </c>
      <c r="G16" s="589"/>
      <c r="H16" s="589"/>
      <c r="I16" s="589"/>
      <c r="J16" s="589"/>
      <c r="K16" s="589"/>
      <c r="L16" s="589"/>
      <c r="M16" s="589"/>
      <c r="N16" s="589"/>
      <c r="O16" s="454"/>
      <c r="P16" s="454"/>
      <c r="Q16" s="454"/>
      <c r="R16" s="454"/>
      <c r="S16" s="454"/>
      <c r="T16" s="454"/>
      <c r="U16" s="454"/>
    </row>
    <row r="17" spans="1:21" s="4" customFormat="1" ht="15.75" customHeight="1">
      <c r="A17" s="454"/>
      <c r="B17" s="454"/>
      <c r="C17" s="454"/>
      <c r="D17" s="454"/>
      <c r="E17" s="454"/>
      <c r="F17" s="526" t="s">
        <v>1019</v>
      </c>
      <c r="G17" s="526"/>
      <c r="H17" s="526"/>
      <c r="I17" s="526"/>
      <c r="J17" s="526"/>
      <c r="K17" s="526"/>
      <c r="L17" s="526"/>
      <c r="M17" s="526"/>
      <c r="N17" s="526"/>
      <c r="O17" s="454"/>
      <c r="P17" s="454"/>
      <c r="Q17" s="454"/>
      <c r="R17" s="454"/>
      <c r="S17" s="454"/>
      <c r="T17" s="454"/>
      <c r="U17" s="454"/>
    </row>
    <row r="18" spans="1:21" s="4" customFormat="1" ht="15.75" customHeight="1">
      <c r="A18" s="454"/>
      <c r="B18" s="454"/>
      <c r="C18" s="454"/>
      <c r="D18" s="454"/>
      <c r="E18" s="454"/>
      <c r="F18" s="526" t="s">
        <v>1020</v>
      </c>
      <c r="G18" s="526"/>
      <c r="H18" s="526"/>
      <c r="I18" s="526"/>
      <c r="J18" s="526"/>
      <c r="K18" s="526"/>
      <c r="L18" s="526"/>
      <c r="M18" s="526"/>
      <c r="N18" s="526"/>
      <c r="O18" s="454"/>
      <c r="P18" s="454"/>
      <c r="Q18" s="454"/>
      <c r="R18" s="454"/>
      <c r="S18" s="454"/>
      <c r="T18" s="454"/>
      <c r="U18" s="454"/>
    </row>
    <row r="19" spans="1:21" s="4" customFormat="1" ht="15.75" customHeight="1">
      <c r="A19" s="454"/>
      <c r="B19" s="454"/>
      <c r="C19" s="454"/>
      <c r="D19" s="454"/>
      <c r="E19" s="454"/>
      <c r="F19" s="590" t="s">
        <v>1021</v>
      </c>
      <c r="G19" s="590"/>
      <c r="H19" s="590"/>
      <c r="I19" s="590"/>
      <c r="J19" s="590"/>
      <c r="K19" s="590"/>
      <c r="L19" s="590"/>
      <c r="M19" s="590"/>
      <c r="N19" s="590"/>
      <c r="O19" s="454"/>
      <c r="P19" s="454"/>
      <c r="Q19" s="454"/>
      <c r="R19" s="454"/>
      <c r="S19" s="454"/>
      <c r="T19" s="454"/>
      <c r="U19" s="454"/>
    </row>
    <row r="20" spans="1:21" ht="15.75" customHeight="1">
      <c r="A20" s="454"/>
      <c r="B20" s="454"/>
      <c r="C20" s="454"/>
      <c r="D20" s="454"/>
      <c r="E20" s="454"/>
      <c r="F20" s="591" t="s">
        <v>1022</v>
      </c>
      <c r="G20" s="591"/>
      <c r="H20" s="591"/>
      <c r="I20" s="591"/>
      <c r="J20" s="591"/>
      <c r="K20" s="591"/>
      <c r="L20" s="591"/>
      <c r="M20" s="591"/>
      <c r="N20" s="591"/>
      <c r="O20" s="454"/>
      <c r="P20" s="454"/>
      <c r="Q20" s="454"/>
      <c r="R20" s="454"/>
      <c r="S20" s="454"/>
      <c r="T20" s="454"/>
      <c r="U20" s="454"/>
    </row>
    <row r="21" spans="1:21" ht="24" customHeight="1">
      <c r="A21" s="454"/>
      <c r="B21" s="454"/>
      <c r="C21" s="454"/>
      <c r="D21" s="454"/>
      <c r="E21" s="454"/>
      <c r="F21" s="592" t="s">
        <v>1023</v>
      </c>
      <c r="G21" s="592"/>
      <c r="H21" s="592"/>
      <c r="I21" s="592"/>
      <c r="J21" s="592"/>
      <c r="K21" s="592"/>
      <c r="L21" s="592"/>
      <c r="M21" s="592"/>
      <c r="N21" s="592"/>
      <c r="O21" s="454"/>
      <c r="P21" s="454"/>
      <c r="Q21" s="454"/>
      <c r="R21" s="454"/>
      <c r="S21" s="454"/>
      <c r="T21" s="454"/>
      <c r="U21" s="454"/>
    </row>
    <row r="22" spans="1:21" ht="15.75" customHeight="1">
      <c r="A22" s="454"/>
      <c r="B22" s="454"/>
      <c r="C22" s="454"/>
      <c r="D22" s="454"/>
      <c r="E22" s="454"/>
      <c r="F22" s="593" t="s">
        <v>618</v>
      </c>
      <c r="G22" s="593"/>
      <c r="H22" s="593"/>
      <c r="I22" s="593"/>
      <c r="J22" s="593"/>
      <c r="K22" s="593"/>
      <c r="L22" s="593"/>
      <c r="M22" s="593"/>
      <c r="N22" s="593"/>
      <c r="O22" s="454"/>
      <c r="P22" s="454"/>
      <c r="Q22" s="454"/>
      <c r="R22" s="454"/>
      <c r="S22" s="454"/>
      <c r="T22" s="454"/>
      <c r="U22" s="454"/>
    </row>
    <row r="23" spans="1:21" ht="15.75" customHeight="1">
      <c r="A23" s="454"/>
      <c r="B23" s="454"/>
      <c r="C23" s="454"/>
      <c r="D23" s="454"/>
      <c r="E23" s="454"/>
      <c r="F23" s="454"/>
      <c r="G23" s="454"/>
      <c r="H23" s="454"/>
      <c r="I23" s="454"/>
      <c r="J23" s="454"/>
      <c r="K23" s="454"/>
      <c r="L23" s="454"/>
      <c r="M23" s="454"/>
      <c r="N23" s="454"/>
      <c r="O23" s="454"/>
      <c r="P23" s="454"/>
      <c r="Q23" s="454"/>
      <c r="R23" s="454"/>
      <c r="S23" s="454"/>
      <c r="T23" s="454"/>
      <c r="U23" s="454"/>
    </row>
    <row r="24" spans="1:21" ht="15.75" customHeight="1">
      <c r="A24" s="454"/>
      <c r="B24" s="454"/>
      <c r="C24" s="454"/>
      <c r="D24" s="454"/>
      <c r="E24" s="454"/>
      <c r="F24" s="580" t="s">
        <v>1024</v>
      </c>
      <c r="G24" s="580"/>
      <c r="H24" s="580"/>
      <c r="I24" s="580"/>
      <c r="J24" s="580"/>
      <c r="K24" s="580"/>
      <c r="L24" s="454"/>
      <c r="M24" s="594" t="s">
        <v>1025</v>
      </c>
      <c r="N24" s="594"/>
      <c r="O24" s="454"/>
      <c r="P24" s="454"/>
      <c r="Q24" s="454"/>
      <c r="R24" s="454"/>
      <c r="S24" s="454"/>
      <c r="T24" s="454"/>
      <c r="U24" s="454"/>
    </row>
    <row r="25" spans="1:21" ht="15.75" customHeight="1">
      <c r="A25" s="454"/>
      <c r="B25" s="454"/>
      <c r="C25" s="454"/>
      <c r="D25" s="454"/>
      <c r="E25" s="454"/>
      <c r="F25" s="454"/>
      <c r="G25" s="454"/>
      <c r="H25" s="454"/>
      <c r="I25" s="454"/>
      <c r="J25" s="454"/>
      <c r="K25" s="454"/>
      <c r="L25" s="454"/>
      <c r="M25" s="595" t="s">
        <v>1026</v>
      </c>
      <c r="N25" s="595"/>
      <c r="O25" s="454"/>
      <c r="P25" s="454"/>
      <c r="Q25" s="454"/>
      <c r="R25" s="454"/>
      <c r="S25" s="454"/>
      <c r="T25" s="454"/>
      <c r="U25" s="454"/>
    </row>
    <row r="26" spans="1:21" ht="15.75" customHeight="1">
      <c r="A26" s="502"/>
      <c r="B26" s="502"/>
      <c r="C26" s="502"/>
      <c r="D26" s="502"/>
      <c r="E26" s="502"/>
      <c r="F26" s="596" t="s">
        <v>1027</v>
      </c>
      <c r="G26" s="596"/>
      <c r="H26" s="596"/>
      <c r="I26" s="596"/>
      <c r="J26" s="596"/>
      <c r="K26" s="597"/>
      <c r="L26" s="502"/>
      <c r="M26" s="454"/>
      <c r="N26" s="454"/>
      <c r="O26" s="502"/>
      <c r="P26" s="502"/>
      <c r="Q26" s="502"/>
      <c r="R26" s="502"/>
      <c r="S26" s="502"/>
      <c r="T26" s="502"/>
      <c r="U26" s="502"/>
    </row>
    <row r="27" spans="1:21" ht="24" customHeight="1">
      <c r="A27" s="502"/>
      <c r="B27" s="68" t="s">
        <v>1028</v>
      </c>
      <c r="C27" s="68" t="s">
        <v>1029</v>
      </c>
      <c r="D27" s="68" t="s">
        <v>1030</v>
      </c>
      <c r="E27" s="68" t="s">
        <v>1031</v>
      </c>
      <c r="F27" s="298" t="s">
        <v>1032</v>
      </c>
      <c r="G27" s="298" t="s">
        <v>648</v>
      </c>
      <c r="H27" s="502" t="s">
        <v>1033</v>
      </c>
      <c r="I27" s="298" t="s">
        <v>1034</v>
      </c>
      <c r="J27" s="298" t="s">
        <v>1035</v>
      </c>
      <c r="K27" s="299" t="s">
        <v>653</v>
      </c>
      <c r="L27" s="502"/>
      <c r="M27" s="588" t="s">
        <v>1036</v>
      </c>
      <c r="N27" s="588"/>
      <c r="O27" s="502"/>
      <c r="P27" s="502"/>
      <c r="Q27" s="502"/>
      <c r="R27" s="502"/>
      <c r="S27" s="502"/>
      <c r="T27" s="502"/>
      <c r="U27" s="502"/>
    </row>
    <row r="28" spans="1:21" ht="19.5" customHeight="1">
      <c r="A28" s="502"/>
      <c r="B28" s="68" t="str">
        <f>IFERROR(VLOOKUP(Government_revenues_table19[[#This Row],[GFS Classification]],[3]!Table6_GFS_codes_classification[#Data],COLUMNS($F:F)+3,FALSE),"Do not enter data")</f>
        <v>Do not enter data</v>
      </c>
      <c r="C28" s="68" t="str">
        <f>IFERROR(VLOOKUP(Government_revenues_table19[[#This Row],[GFS Classification]],[3]!Table6_GFS_codes_classification[#Data],COLUMNS($F:G)+3,FALSE),"Do not enter data")</f>
        <v>Do not enter data</v>
      </c>
      <c r="D28" s="68" t="str">
        <f>IFERROR(VLOOKUP(Government_revenues_table19[[#This Row],[GFS Classification]],[3]!Table6_GFS_codes_classification[#Data],COLUMNS($F:H)+3,FALSE),"Do not enter data")</f>
        <v>Do not enter data</v>
      </c>
      <c r="E28" s="68" t="str">
        <f>IFERROR(VLOOKUP(Government_revenues_table19[[#This Row],[GFS Classification]],[3]!Table6_GFS_codes_classification[#Data],COLUMNS($F:I)+3,FALSE),"Do not enter data")</f>
        <v>Do not enter data</v>
      </c>
      <c r="F28" s="300" t="s">
        <v>1037</v>
      </c>
      <c r="G28" s="301" t="s">
        <v>657</v>
      </c>
      <c r="H28" s="300" t="s">
        <v>1038</v>
      </c>
      <c r="I28" s="300" t="s">
        <v>585</v>
      </c>
      <c r="J28" s="302">
        <v>11779791.861864641</v>
      </c>
      <c r="K28" s="303" t="s">
        <v>499</v>
      </c>
      <c r="L28" s="502"/>
      <c r="M28" s="586" t="s">
        <v>1039</v>
      </c>
      <c r="N28" s="586"/>
      <c r="O28" s="502"/>
      <c r="P28" s="502"/>
      <c r="Q28" s="502"/>
      <c r="R28" s="502"/>
      <c r="S28" s="502"/>
      <c r="T28" s="502"/>
      <c r="U28" s="502"/>
    </row>
    <row r="29" spans="1:21" ht="19.5" customHeight="1">
      <c r="A29" s="502"/>
      <c r="B29" s="68" t="str">
        <f>IFERROR(VLOOKUP(Government_revenues_table19[[#This Row],[GFS Classification]],[3]!Table6_GFS_codes_classification[#Data],COLUMNS($F:F)+3,FALSE),"Do not enter data")</f>
        <v>Do not enter data</v>
      </c>
      <c r="C29" s="68" t="str">
        <f>IFERROR(VLOOKUP(Government_revenues_table19[[#This Row],[GFS Classification]],[3]!Table6_GFS_codes_classification[#Data],COLUMNS($F:G)+3,FALSE),"Do not enter data")</f>
        <v>Do not enter data</v>
      </c>
      <c r="D29" s="68" t="str">
        <f>IFERROR(VLOOKUP(Government_revenues_table19[[#This Row],[GFS Classification]],[3]!Table6_GFS_codes_classification[#Data],COLUMNS($F:H)+3,FALSE),"Do not enter data")</f>
        <v>Do not enter data</v>
      </c>
      <c r="E29" s="68" t="str">
        <f>IFERROR(VLOOKUP(Government_revenues_table19[[#This Row],[GFS Classification]],[3]!Table6_GFS_codes_classification[#Data],COLUMNS($F:I)+3,FALSE),"Do not enter data")</f>
        <v>Do not enter data</v>
      </c>
      <c r="F29" s="303" t="s">
        <v>1037</v>
      </c>
      <c r="G29" s="304" t="s">
        <v>657</v>
      </c>
      <c r="H29" s="303" t="s">
        <v>1038</v>
      </c>
      <c r="I29" s="303" t="s">
        <v>627</v>
      </c>
      <c r="J29" s="302">
        <v>5006879.4093139526</v>
      </c>
      <c r="K29" s="303" t="s">
        <v>499</v>
      </c>
      <c r="L29" s="502"/>
      <c r="M29" s="586"/>
      <c r="N29" s="586"/>
      <c r="O29" s="502"/>
      <c r="P29" s="502"/>
      <c r="Q29" s="502"/>
      <c r="R29" s="502"/>
      <c r="S29" s="502"/>
      <c r="T29" s="502"/>
      <c r="U29" s="502"/>
    </row>
    <row r="30" spans="1:21" ht="19.5">
      <c r="A30" s="502"/>
      <c r="B30" s="68" t="str">
        <f>IFERROR(VLOOKUP(Government_revenues_table19[[#This Row],[GFS Classification]],[3]!Table6_GFS_codes_classification[#Data],COLUMNS($F:F)+3,FALSE),"Do not enter data")</f>
        <v>Do not enter data</v>
      </c>
      <c r="C30" s="68" t="str">
        <f>IFERROR(VLOOKUP(Government_revenues_table19[[#This Row],[GFS Classification]],[3]!Table6_GFS_codes_classification[#Data],COLUMNS($F:G)+3,FALSE),"Do not enter data")</f>
        <v>Do not enter data</v>
      </c>
      <c r="D30" s="68" t="str">
        <f>IFERROR(VLOOKUP(Government_revenues_table19[[#This Row],[GFS Classification]],[3]!Table6_GFS_codes_classification[#Data],COLUMNS($F:H)+3,FALSE),"Do not enter data")</f>
        <v>Do not enter data</v>
      </c>
      <c r="E30" s="68" t="str">
        <f>IFERROR(VLOOKUP(Government_revenues_table19[[#This Row],[GFS Classification]],[3]!Table6_GFS_codes_classification[#Data],COLUMNS($F:I)+3,FALSE),"Do not enter data")</f>
        <v>Do not enter data</v>
      </c>
      <c r="F30" s="300" t="s">
        <v>1040</v>
      </c>
      <c r="G30" s="304" t="s">
        <v>657</v>
      </c>
      <c r="H30" s="300" t="s">
        <v>1041</v>
      </c>
      <c r="I30" s="300" t="s">
        <v>585</v>
      </c>
      <c r="J30" s="302">
        <v>21338301.564669937</v>
      </c>
      <c r="K30" s="303" t="s">
        <v>499</v>
      </c>
      <c r="L30" s="502"/>
      <c r="M30" s="586"/>
      <c r="N30" s="586"/>
      <c r="O30" s="502"/>
      <c r="P30" s="502"/>
      <c r="Q30" s="502"/>
      <c r="R30" s="502"/>
      <c r="S30" s="502"/>
      <c r="T30" s="502"/>
      <c r="U30" s="502"/>
    </row>
    <row r="31" spans="1:21" ht="19.5">
      <c r="A31" s="502"/>
      <c r="B31" s="68" t="str">
        <f>IFERROR(VLOOKUP(Government_revenues_table19[[#This Row],[GFS Classification]],[3]!Table6_GFS_codes_classification[#Data],COLUMNS($F:F)+3,FALSE),"Do not enter data")</f>
        <v>Do not enter data</v>
      </c>
      <c r="C31" s="68" t="str">
        <f>IFERROR(VLOOKUP(Government_revenues_table19[[#This Row],[GFS Classification]],[3]!Table6_GFS_codes_classification[#Data],COLUMNS($F:G)+3,FALSE),"Do not enter data")</f>
        <v>Do not enter data</v>
      </c>
      <c r="D31" s="68" t="str">
        <f>IFERROR(VLOOKUP(Government_revenues_table19[[#This Row],[GFS Classification]],[3]!Table6_GFS_codes_classification[#Data],COLUMNS($F:H)+3,FALSE),"Do not enter data")</f>
        <v>Do not enter data</v>
      </c>
      <c r="E31" s="68" t="str">
        <f>IFERROR(VLOOKUP(Government_revenues_table19[[#This Row],[GFS Classification]],[3]!Table6_GFS_codes_classification[#Data],COLUMNS($F:I)+3,FALSE),"Do not enter data")</f>
        <v>Do not enter data</v>
      </c>
      <c r="F31" s="300" t="s">
        <v>1042</v>
      </c>
      <c r="G31" s="304" t="s">
        <v>657</v>
      </c>
      <c r="H31" s="300" t="s">
        <v>1043</v>
      </c>
      <c r="I31" s="303" t="s">
        <v>585</v>
      </c>
      <c r="J31" s="302">
        <v>32072695.120822143</v>
      </c>
      <c r="K31" s="303" t="s">
        <v>499</v>
      </c>
      <c r="L31" s="502"/>
      <c r="M31" s="586"/>
      <c r="N31" s="586"/>
      <c r="O31" s="502"/>
      <c r="P31" s="502"/>
      <c r="Q31" s="502"/>
      <c r="R31" s="502"/>
      <c r="S31" s="502"/>
      <c r="T31" s="502"/>
      <c r="U31" s="502"/>
    </row>
    <row r="32" spans="1:21" ht="19.5">
      <c r="A32" s="502"/>
      <c r="B32" s="68" t="str">
        <f>IFERROR(VLOOKUP(Government_revenues_table19[[#This Row],[GFS Classification]],[3]!Table6_GFS_codes_classification[#Data],COLUMNS($F:F)+3,FALSE),"Do not enter data")</f>
        <v>Do not enter data</v>
      </c>
      <c r="C32" s="68" t="str">
        <f>IFERROR(VLOOKUP(Government_revenues_table19[[#This Row],[GFS Classification]],[3]!Table6_GFS_codes_classification[#Data],COLUMNS($F:G)+3,FALSE),"Do not enter data")</f>
        <v>Do not enter data</v>
      </c>
      <c r="D32" s="68" t="str">
        <f>IFERROR(VLOOKUP(Government_revenues_table19[[#This Row],[GFS Classification]],[3]!Table6_GFS_codes_classification[#Data],COLUMNS($F:H)+3,FALSE),"Do not enter data")</f>
        <v>Do not enter data</v>
      </c>
      <c r="E32" s="68" t="str">
        <f>IFERROR(VLOOKUP(Government_revenues_table19[[#This Row],[GFS Classification]],[3]!Table6_GFS_codes_classification[#Data],COLUMNS($F:I)+3,FALSE),"Do not enter data")</f>
        <v>Do not enter data</v>
      </c>
      <c r="F32" s="300" t="s">
        <v>1044</v>
      </c>
      <c r="G32" s="304" t="s">
        <v>657</v>
      </c>
      <c r="H32" s="300" t="s">
        <v>1045</v>
      </c>
      <c r="I32" s="300" t="s">
        <v>585</v>
      </c>
      <c r="J32" s="302">
        <v>38870474.956022583</v>
      </c>
      <c r="K32" s="303" t="s">
        <v>499</v>
      </c>
      <c r="L32" s="502"/>
      <c r="M32" s="586"/>
      <c r="N32" s="586"/>
      <c r="O32" s="502"/>
      <c r="P32" s="502"/>
      <c r="Q32" s="502"/>
      <c r="R32" s="502"/>
      <c r="S32" s="502"/>
      <c r="T32" s="502"/>
      <c r="U32" s="502"/>
    </row>
    <row r="33" spans="1:21" ht="19.5">
      <c r="A33" s="502"/>
      <c r="B33" s="68" t="str">
        <f>IFERROR(VLOOKUP(Government_revenues_table19[[#This Row],[GFS Classification]],[3]!Table6_GFS_codes_classification[#Data],COLUMNS($F:F)+3,FALSE),"Do not enter data")</f>
        <v>Do not enter data</v>
      </c>
      <c r="C33" s="68" t="str">
        <f>IFERROR(VLOOKUP(Government_revenues_table19[[#This Row],[GFS Classification]],[3]!Table6_GFS_codes_classification[#Data],COLUMNS($F:G)+3,FALSE),"Do not enter data")</f>
        <v>Do not enter data</v>
      </c>
      <c r="D33" s="68" t="str">
        <f>IFERROR(VLOOKUP(Government_revenues_table19[[#This Row],[GFS Classification]],[3]!Table6_GFS_codes_classification[#Data],COLUMNS($F:H)+3,FALSE),"Do not enter data")</f>
        <v>Do not enter data</v>
      </c>
      <c r="E33" s="68" t="str">
        <f>IFERROR(VLOOKUP(Government_revenues_table19[[#This Row],[GFS Classification]],[3]!Table6_GFS_codes_classification[#Data],COLUMNS($F:I)+3,FALSE),"Do not enter data")</f>
        <v>Do not enter data</v>
      </c>
      <c r="F33" s="303" t="s">
        <v>1044</v>
      </c>
      <c r="G33" s="304" t="s">
        <v>657</v>
      </c>
      <c r="H33" s="300" t="s">
        <v>1046</v>
      </c>
      <c r="I33" s="300" t="s">
        <v>585</v>
      </c>
      <c r="J33" s="302">
        <v>9887239.2000740673</v>
      </c>
      <c r="K33" s="303" t="s">
        <v>499</v>
      </c>
      <c r="L33" s="502"/>
      <c r="M33" s="579" t="s">
        <v>1047</v>
      </c>
      <c r="N33" s="579"/>
      <c r="O33" s="502"/>
      <c r="P33" s="502"/>
      <c r="Q33" s="502"/>
      <c r="R33" s="502"/>
      <c r="S33" s="502"/>
      <c r="T33" s="502"/>
      <c r="U33" s="502"/>
    </row>
    <row r="34" spans="1:21" ht="19.5">
      <c r="A34" s="502"/>
      <c r="B34" s="68" t="str">
        <f>IFERROR(VLOOKUP(Government_revenues_table19[[#This Row],[GFS Classification]],[3]!Table6_GFS_codes_classification[#Data],COLUMNS($F:F)+3,FALSE),"Do not enter data")</f>
        <v>Do not enter data</v>
      </c>
      <c r="C34" s="68" t="str">
        <f>IFERROR(VLOOKUP(Government_revenues_table19[[#This Row],[GFS Classification]],[3]!Table6_GFS_codes_classification[#Data],COLUMNS($F:G)+3,FALSE),"Do not enter data")</f>
        <v>Do not enter data</v>
      </c>
      <c r="D34" s="68" t="str">
        <f>IFERROR(VLOOKUP(Government_revenues_table19[[#This Row],[GFS Classification]],[3]!Table6_GFS_codes_classification[#Data],COLUMNS($F:H)+3,FALSE),"Do not enter data")</f>
        <v>Do not enter data</v>
      </c>
      <c r="E34" s="68" t="str">
        <f>IFERROR(VLOOKUP(Government_revenues_table19[[#This Row],[GFS Classification]],[3]!Table6_GFS_codes_classification[#Data],COLUMNS($F:I)+3,FALSE),"Do not enter data")</f>
        <v>Do not enter data</v>
      </c>
      <c r="F34" s="300" t="s">
        <v>1048</v>
      </c>
      <c r="G34" s="304" t="s">
        <v>657</v>
      </c>
      <c r="H34" s="303" t="s">
        <v>1049</v>
      </c>
      <c r="I34" s="303" t="s">
        <v>585</v>
      </c>
      <c r="J34" s="302">
        <v>1709843.9126006851</v>
      </c>
      <c r="K34" s="303" t="s">
        <v>499</v>
      </c>
      <c r="L34" s="502"/>
      <c r="M34" s="579" t="s">
        <v>1050</v>
      </c>
      <c r="N34" s="579"/>
      <c r="O34" s="502"/>
      <c r="P34" s="502"/>
      <c r="Q34" s="502"/>
      <c r="R34" s="502"/>
      <c r="S34" s="502"/>
      <c r="T34" s="502"/>
      <c r="U34" s="502"/>
    </row>
    <row r="35" spans="1:21" ht="20.25" thickBot="1">
      <c r="A35" s="502"/>
      <c r="B35" s="68" t="str">
        <f>IFERROR(VLOOKUP(Government_revenues_table19[[#This Row],[GFS Classification]],[3]!Table6_GFS_codes_classification[#Data],COLUMNS($F:F)+3,FALSE),"Do not enter data")</f>
        <v>Do not enter data</v>
      </c>
      <c r="C35" s="68" t="str">
        <f>IFERROR(VLOOKUP(Government_revenues_table19[[#This Row],[GFS Classification]],[3]!Table6_GFS_codes_classification[#Data],COLUMNS($F:G)+3,FALSE),"Do not enter data")</f>
        <v>Do not enter data</v>
      </c>
      <c r="D35" s="68" t="str">
        <f>IFERROR(VLOOKUP(Government_revenues_table19[[#This Row],[GFS Classification]],[3]!Table6_GFS_codes_classification[#Data],COLUMNS($F:H)+3,FALSE),"Do not enter data")</f>
        <v>Do not enter data</v>
      </c>
      <c r="E35" s="68" t="str">
        <f>IFERROR(VLOOKUP(Government_revenues_table19[[#This Row],[GFS Classification]],[3]!Table6_GFS_codes_classification[#Data],COLUMNS($F:I)+3,FALSE),"Do not enter data")</f>
        <v>Do not enter data</v>
      </c>
      <c r="F35" s="303" t="s">
        <v>1042</v>
      </c>
      <c r="G35" s="304" t="s">
        <v>657</v>
      </c>
      <c r="H35" s="300" t="s">
        <v>1051</v>
      </c>
      <c r="I35" s="305" t="s">
        <v>627</v>
      </c>
      <c r="J35" s="302">
        <v>10213406.508656606</v>
      </c>
      <c r="K35" s="303" t="s">
        <v>499</v>
      </c>
      <c r="L35" s="502"/>
      <c r="M35" s="306"/>
      <c r="N35" s="306"/>
      <c r="O35" s="502"/>
      <c r="P35" s="502"/>
      <c r="Q35" s="502"/>
      <c r="R35" s="502"/>
      <c r="S35" s="502"/>
      <c r="T35" s="502"/>
      <c r="U35" s="502"/>
    </row>
    <row r="36" spans="1:21" ht="19.5">
      <c r="A36" s="502"/>
      <c r="B36" s="69" t="str">
        <f>IFERROR(VLOOKUP(Government_revenues_table19[[#This Row],[GFS Classification]],[3]!Table6_GFS_codes_classification[#Data],COLUMNS($F:F)+3,FALSE),"Do not enter data")</f>
        <v>Do not enter data</v>
      </c>
      <c r="C36" s="69" t="str">
        <f>IFERROR(VLOOKUP(Government_revenues_table19[[#This Row],[GFS Classification]],[3]!Table6_GFS_codes_classification[#Data],COLUMNS($F:G)+3,FALSE),"Do not enter data")</f>
        <v>Do not enter data</v>
      </c>
      <c r="D36" s="69" t="str">
        <f>IFERROR(VLOOKUP(Government_revenues_table19[[#This Row],[GFS Classification]],[3]!Table6_GFS_codes_classification[#Data],COLUMNS($F:H)+3,FALSE),"Do not enter data")</f>
        <v>Do not enter data</v>
      </c>
      <c r="E36" s="69" t="str">
        <f>IFERROR(VLOOKUP(Government_revenues_table19[[#This Row],[GFS Classification]],[3]!Table6_GFS_codes_classification[#Data],COLUMNS($F:I)+3,FALSE),"Do not enter data")</f>
        <v>Do not enter data</v>
      </c>
      <c r="F36" s="300" t="s">
        <v>1052</v>
      </c>
      <c r="G36" s="304" t="s">
        <v>657</v>
      </c>
      <c r="H36" s="300" t="s">
        <v>1053</v>
      </c>
      <c r="I36" s="300" t="s">
        <v>627</v>
      </c>
      <c r="J36" s="302">
        <v>791811.93408017769</v>
      </c>
      <c r="K36" s="303" t="s">
        <v>499</v>
      </c>
      <c r="L36" s="502"/>
      <c r="M36" s="502"/>
      <c r="N36" s="502"/>
      <c r="O36" s="502"/>
      <c r="P36" s="307"/>
      <c r="Q36" s="454"/>
      <c r="R36" s="497"/>
      <c r="S36" s="454"/>
      <c r="T36" s="497"/>
      <c r="U36" s="454"/>
    </row>
    <row r="37" spans="1:21" ht="19.5">
      <c r="A37" s="502"/>
      <c r="B37" s="69" t="str">
        <f>IFERROR(VLOOKUP(Government_revenues_table19[[#This Row],[GFS Classification]],[3]!Table6_GFS_codes_classification[#Data],COLUMNS($F:F)+3,FALSE),"Do not enter data")</f>
        <v>Do not enter data</v>
      </c>
      <c r="C37" s="69" t="str">
        <f>IFERROR(VLOOKUP(Government_revenues_table19[[#This Row],[GFS Classification]],[3]!Table6_GFS_codes_classification[#Data],COLUMNS($F:G)+3,FALSE),"Do not enter data")</f>
        <v>Do not enter data</v>
      </c>
      <c r="D37" s="69" t="str">
        <f>IFERROR(VLOOKUP(Government_revenues_table19[[#This Row],[GFS Classification]],[3]!Table6_GFS_codes_classification[#Data],COLUMNS($F:H)+3,FALSE),"Do not enter data")</f>
        <v>Do not enter data</v>
      </c>
      <c r="E37" s="69" t="str">
        <f>IFERROR(VLOOKUP(Government_revenues_table19[[#This Row],[GFS Classification]],[3]!Table6_GFS_codes_classification[#Data],COLUMNS($F:I)+3,FALSE),"Do not enter data")</f>
        <v>Do not enter data</v>
      </c>
      <c r="F37" s="300" t="s">
        <v>1054</v>
      </c>
      <c r="G37" s="304" t="s">
        <v>657</v>
      </c>
      <c r="H37" s="300" t="s">
        <v>1055</v>
      </c>
      <c r="I37" s="300" t="s">
        <v>585</v>
      </c>
      <c r="J37" s="302">
        <v>37831.691510045363</v>
      </c>
      <c r="K37" s="303" t="s">
        <v>499</v>
      </c>
      <c r="L37" s="502"/>
      <c r="M37" s="502"/>
      <c r="N37" s="502"/>
      <c r="O37" s="502"/>
      <c r="P37" s="307"/>
      <c r="Q37" s="454"/>
      <c r="R37" s="497"/>
      <c r="S37" s="454"/>
      <c r="T37" s="497"/>
      <c r="U37" s="454"/>
    </row>
    <row r="38" spans="1:21" ht="19.5">
      <c r="A38" s="502"/>
      <c r="B38" s="69" t="str">
        <f>IFERROR(VLOOKUP(Government_revenues_table19[[#This Row],[GFS Classification]],[3]!Table6_GFS_codes_classification[#Data],COLUMNS($F:F)+3,FALSE),"Do not enter data")</f>
        <v>Do not enter data</v>
      </c>
      <c r="C38" s="69" t="str">
        <f>IFERROR(VLOOKUP(Government_revenues_table19[[#This Row],[GFS Classification]],[3]!Table6_GFS_codes_classification[#Data],COLUMNS($F:G)+3,FALSE),"Do not enter data")</f>
        <v>Do not enter data</v>
      </c>
      <c r="D38" s="69" t="str">
        <f>IFERROR(VLOOKUP(Government_revenues_table19[[#This Row],[GFS Classification]],[3]!Table6_GFS_codes_classification[#Data],COLUMNS($F:H)+3,FALSE),"Do not enter data")</f>
        <v>Do not enter data</v>
      </c>
      <c r="E38" s="69" t="str">
        <f>IFERROR(VLOOKUP(Government_revenues_table19[[#This Row],[GFS Classification]],[3]!Table6_GFS_codes_classification[#Data],COLUMNS($F:I)+3,FALSE),"Do not enter data")</f>
        <v>Do not enter data</v>
      </c>
      <c r="F38" s="300" t="s">
        <v>1037</v>
      </c>
      <c r="G38" s="308" t="s">
        <v>871</v>
      </c>
      <c r="H38" s="300" t="s">
        <v>1056</v>
      </c>
      <c r="I38" s="300" t="s">
        <v>585</v>
      </c>
      <c r="J38" s="302">
        <v>6230076.9743542261</v>
      </c>
      <c r="K38" s="303" t="s">
        <v>499</v>
      </c>
      <c r="L38" s="502"/>
      <c r="M38" s="502"/>
      <c r="N38" s="502"/>
      <c r="O38" s="502"/>
      <c r="P38" s="307"/>
      <c r="Q38" s="454"/>
      <c r="R38" s="497"/>
      <c r="S38" s="454"/>
      <c r="T38" s="497"/>
      <c r="U38" s="454"/>
    </row>
    <row r="39" spans="1:21" ht="19.5">
      <c r="A39" s="502"/>
      <c r="B39" s="69" t="str">
        <f>IFERROR(VLOOKUP(Government_revenues_table19[[#This Row],[GFS Classification]],[3]!Table6_GFS_codes_classification[#Data],COLUMNS($F:F)+3,FALSE),"Do not enter data")</f>
        <v>Do not enter data</v>
      </c>
      <c r="C39" s="69" t="str">
        <f>IFERROR(VLOOKUP(Government_revenues_table19[[#This Row],[GFS Classification]],[3]!Table6_GFS_codes_classification[#Data],COLUMNS($F:G)+3,FALSE),"Do not enter data")</f>
        <v>Do not enter data</v>
      </c>
      <c r="D39" s="69" t="str">
        <f>IFERROR(VLOOKUP(Government_revenues_table19[[#This Row],[GFS Classification]],[3]!Table6_GFS_codes_classification[#Data],COLUMNS($F:H)+3,FALSE),"Do not enter data")</f>
        <v>Do not enter data</v>
      </c>
      <c r="E39" s="69" t="str">
        <f>IFERROR(VLOOKUP(Government_revenues_table19[[#This Row],[GFS Classification]],[3]!Table6_GFS_codes_classification[#Data],COLUMNS($F:I)+3,FALSE),"Do not enter data")</f>
        <v>Do not enter data</v>
      </c>
      <c r="F39" s="303" t="s">
        <v>1037</v>
      </c>
      <c r="G39" s="304" t="s">
        <v>871</v>
      </c>
      <c r="H39" s="303" t="s">
        <v>1056</v>
      </c>
      <c r="I39" s="303" t="s">
        <v>627</v>
      </c>
      <c r="J39" s="302">
        <v>19255850.967503008</v>
      </c>
      <c r="K39" s="303" t="s">
        <v>499</v>
      </c>
      <c r="L39" s="502"/>
      <c r="M39" s="502"/>
      <c r="N39" s="502"/>
      <c r="O39" s="502"/>
      <c r="P39" s="307"/>
      <c r="Q39" s="454"/>
      <c r="R39" s="497"/>
      <c r="S39" s="454"/>
      <c r="T39" s="497"/>
      <c r="U39" s="454"/>
    </row>
    <row r="40" spans="1:21" ht="19.5">
      <c r="A40" s="502"/>
      <c r="B40" s="69" t="str">
        <f>IFERROR(VLOOKUP(Government_revenues_table19[[#This Row],[GFS Classification]],[3]!Table6_GFS_codes_classification[#Data],COLUMNS($F:F)+3,FALSE),"Do not enter data")</f>
        <v>Do not enter data</v>
      </c>
      <c r="C40" s="69" t="str">
        <f>IFERROR(VLOOKUP(Government_revenues_table19[[#This Row],[GFS Classification]],[3]!Table6_GFS_codes_classification[#Data],COLUMNS($F:G)+3,FALSE),"Do not enter data")</f>
        <v>Do not enter data</v>
      </c>
      <c r="D40" s="69" t="str">
        <f>IFERROR(VLOOKUP(Government_revenues_table19[[#This Row],[GFS Classification]],[3]!Table6_GFS_codes_classification[#Data],COLUMNS($F:H)+3,FALSE),"Do not enter data")</f>
        <v>Do not enter data</v>
      </c>
      <c r="E40" s="69" t="str">
        <f>IFERROR(VLOOKUP(Government_revenues_table19[[#This Row],[GFS Classification]],[3]!Table6_GFS_codes_classification[#Data],COLUMNS($F:I)+3,FALSE),"Do not enter data")</f>
        <v>Do not enter data</v>
      </c>
      <c r="F40" s="303" t="s">
        <v>1040</v>
      </c>
      <c r="G40" s="304" t="s">
        <v>871</v>
      </c>
      <c r="H40" s="303" t="s">
        <v>1041</v>
      </c>
      <c r="I40" s="303" t="s">
        <v>585</v>
      </c>
      <c r="J40" s="302">
        <v>1702759.3833904266</v>
      </c>
      <c r="K40" s="303" t="s">
        <v>499</v>
      </c>
      <c r="L40" s="502"/>
      <c r="M40" s="502"/>
      <c r="N40" s="502"/>
      <c r="O40" s="502"/>
      <c r="P40" s="307"/>
      <c r="Q40" s="454"/>
      <c r="R40" s="497"/>
      <c r="S40" s="454"/>
      <c r="T40" s="497"/>
      <c r="U40" s="454"/>
    </row>
    <row r="41" spans="1:21" ht="19.5">
      <c r="A41" s="502"/>
      <c r="B41" s="69" t="str">
        <f>IFERROR(VLOOKUP(Government_revenues_table19[[#This Row],[GFS Classification]],[3]!Table6_GFS_codes_classification[#Data],COLUMNS($F:F)+3,FALSE),"Do not enter data")</f>
        <v>Do not enter data</v>
      </c>
      <c r="C41" s="69" t="str">
        <f>IFERROR(VLOOKUP(Government_revenues_table19[[#This Row],[GFS Classification]],[3]!Table6_GFS_codes_classification[#Data],COLUMNS($F:G)+3,FALSE),"Do not enter data")</f>
        <v>Do not enter data</v>
      </c>
      <c r="D41" s="69" t="str">
        <f>IFERROR(VLOOKUP(Government_revenues_table19[[#This Row],[GFS Classification]],[3]!Table6_GFS_codes_classification[#Data],COLUMNS($F:H)+3,FALSE),"Do not enter data")</f>
        <v>Do not enter data</v>
      </c>
      <c r="E41" s="69" t="str">
        <f>IFERROR(VLOOKUP(Government_revenues_table19[[#This Row],[GFS Classification]],[3]!Table6_GFS_codes_classification[#Data],COLUMNS($F:I)+3,FALSE),"Do not enter data")</f>
        <v>Do not enter data</v>
      </c>
      <c r="F41" s="303" t="s">
        <v>1042</v>
      </c>
      <c r="G41" s="304" t="s">
        <v>871</v>
      </c>
      <c r="H41" s="303" t="s">
        <v>1043</v>
      </c>
      <c r="I41" s="303" t="s">
        <v>585</v>
      </c>
      <c r="J41" s="302">
        <v>7714771.5026386445</v>
      </c>
      <c r="K41" s="303" t="s">
        <v>499</v>
      </c>
      <c r="L41" s="502"/>
      <c r="M41" s="502"/>
      <c r="N41" s="502"/>
      <c r="O41" s="502"/>
      <c r="P41" s="307"/>
      <c r="Q41" s="454"/>
      <c r="R41" s="497"/>
      <c r="S41" s="454"/>
      <c r="T41" s="497"/>
      <c r="U41" s="454"/>
    </row>
    <row r="42" spans="1:21" ht="19.5">
      <c r="A42" s="502"/>
      <c r="B42" s="69" t="str">
        <f>IFERROR(VLOOKUP(Government_revenues_table19[[#This Row],[GFS Classification]],[3]!Table6_GFS_codes_classification[#Data],COLUMNS($F:F)+3,FALSE),"Do not enter data")</f>
        <v>Do not enter data</v>
      </c>
      <c r="C42" s="69" t="str">
        <f>IFERROR(VLOOKUP(Government_revenues_table19[[#This Row],[GFS Classification]],[3]!Table6_GFS_codes_classification[#Data],COLUMNS($F:G)+3,FALSE),"Do not enter data")</f>
        <v>Do not enter data</v>
      </c>
      <c r="D42" s="69" t="str">
        <f>IFERROR(VLOOKUP(Government_revenues_table19[[#This Row],[GFS Classification]],[3]!Table6_GFS_codes_classification[#Data],COLUMNS($F:H)+3,FALSE),"Do not enter data")</f>
        <v>Do not enter data</v>
      </c>
      <c r="E42" s="69" t="str">
        <f>IFERROR(VLOOKUP(Government_revenues_table19[[#This Row],[GFS Classification]],[3]!Table6_GFS_codes_classification[#Data],COLUMNS($F:I)+3,FALSE),"Do not enter data")</f>
        <v>Do not enter data</v>
      </c>
      <c r="F42" s="303" t="s">
        <v>1044</v>
      </c>
      <c r="G42" s="304" t="s">
        <v>871</v>
      </c>
      <c r="H42" s="303" t="s">
        <v>1057</v>
      </c>
      <c r="I42" s="303" t="s">
        <v>585</v>
      </c>
      <c r="J42" s="302">
        <v>10186797.055828163</v>
      </c>
      <c r="K42" s="303" t="s">
        <v>499</v>
      </c>
      <c r="L42" s="502"/>
      <c r="M42" s="502"/>
      <c r="N42" s="502"/>
      <c r="O42" s="502"/>
      <c r="P42" s="307"/>
      <c r="Q42" s="454"/>
      <c r="R42" s="497"/>
      <c r="S42" s="454"/>
      <c r="T42" s="497"/>
      <c r="U42" s="454"/>
    </row>
    <row r="43" spans="1:21" ht="19.5">
      <c r="A43" s="502"/>
      <c r="B43" s="69" t="str">
        <f>IFERROR(VLOOKUP(Government_revenues_table19[[#This Row],[GFS Classification]],[3]!Table6_GFS_codes_classification[#Data],COLUMNS($F:F)+3,FALSE),"Do not enter data")</f>
        <v>Do not enter data</v>
      </c>
      <c r="C43" s="69" t="str">
        <f>IFERROR(VLOOKUP(Government_revenues_table19[[#This Row],[GFS Classification]],[3]!Table6_GFS_codes_classification[#Data],COLUMNS($F:G)+3,FALSE),"Do not enter data")</f>
        <v>Do not enter data</v>
      </c>
      <c r="D43" s="69" t="str">
        <f>IFERROR(VLOOKUP(Government_revenues_table19[[#This Row],[GFS Classification]],[3]!Table6_GFS_codes_classification[#Data],COLUMNS($F:H)+3,FALSE),"Do not enter data")</f>
        <v>Do not enter data</v>
      </c>
      <c r="E43" s="69" t="str">
        <f>IFERROR(VLOOKUP(Government_revenues_table19[[#This Row],[GFS Classification]],[3]!Table6_GFS_codes_classification[#Data],COLUMNS($F:I)+3,FALSE),"Do not enter data")</f>
        <v>Do not enter data</v>
      </c>
      <c r="F43" s="300" t="s">
        <v>1052</v>
      </c>
      <c r="G43" s="304" t="s">
        <v>871</v>
      </c>
      <c r="H43" s="300" t="s">
        <v>1058</v>
      </c>
      <c r="I43" s="300" t="s">
        <v>627</v>
      </c>
      <c r="J43" s="302">
        <v>3459569.8546430883</v>
      </c>
      <c r="K43" s="303" t="s">
        <v>499</v>
      </c>
      <c r="L43" s="502"/>
      <c r="M43" s="502"/>
      <c r="N43" s="502"/>
      <c r="O43" s="502"/>
      <c r="P43" s="307"/>
      <c r="Q43" s="454"/>
      <c r="R43" s="497"/>
      <c r="S43" s="454"/>
      <c r="T43" s="497"/>
      <c r="U43" s="454"/>
    </row>
    <row r="44" spans="1:21" ht="19.5">
      <c r="A44" s="502"/>
      <c r="B44" s="69" t="str">
        <f>IFERROR(VLOOKUP(Government_revenues_table19[[#This Row],[GFS Classification]],[3]!Table6_GFS_codes_classification[#Data],COLUMNS($F:F)+3,FALSE),"Do not enter data")</f>
        <v>Do not enter data</v>
      </c>
      <c r="C44" s="69" t="str">
        <f>IFERROR(VLOOKUP(Government_revenues_table19[[#This Row],[GFS Classification]],[3]!Table6_GFS_codes_classification[#Data],COLUMNS($F:G)+3,FALSE),"Do not enter data")</f>
        <v>Do not enter data</v>
      </c>
      <c r="D44" s="69" t="str">
        <f>IFERROR(VLOOKUP(Government_revenues_table19[[#This Row],[GFS Classification]],[3]!Table6_GFS_codes_classification[#Data],COLUMNS($F:H)+3,FALSE),"Do not enter data")</f>
        <v>Do not enter data</v>
      </c>
      <c r="E44" s="69" t="str">
        <f>IFERROR(VLOOKUP(Government_revenues_table19[[#This Row],[GFS Classification]],[3]!Table6_GFS_codes_classification[#Data],COLUMNS($F:I)+3,FALSE),"Do not enter data")</f>
        <v>Do not enter data</v>
      </c>
      <c r="F44" s="300" t="s">
        <v>1052</v>
      </c>
      <c r="G44" s="304" t="s">
        <v>871</v>
      </c>
      <c r="H44" s="300" t="s">
        <v>1053</v>
      </c>
      <c r="I44" s="300" t="s">
        <v>627</v>
      </c>
      <c r="J44" s="302">
        <v>275693.8801962781</v>
      </c>
      <c r="K44" s="303" t="s">
        <v>499</v>
      </c>
      <c r="L44" s="502"/>
      <c r="M44" s="502"/>
      <c r="N44" s="502"/>
      <c r="O44" s="502"/>
      <c r="P44" s="307"/>
      <c r="Q44" s="454"/>
      <c r="R44" s="497"/>
      <c r="S44" s="454"/>
      <c r="T44" s="497"/>
      <c r="U44" s="454"/>
    </row>
    <row r="45" spans="1:21" ht="19.5">
      <c r="A45" s="502"/>
      <c r="B45" s="69" t="str">
        <f>IFERROR(VLOOKUP(Government_revenues_table19[[#This Row],[GFS Classification]],[3]!Table6_GFS_codes_classification[#Data],COLUMNS($F:F)+3,FALSE),"Do not enter data")</f>
        <v>Do not enter data</v>
      </c>
      <c r="C45" s="69" t="str">
        <f>IFERROR(VLOOKUP(Government_revenues_table19[[#This Row],[GFS Classification]],[3]!Table6_GFS_codes_classification[#Data],COLUMNS($F:G)+3,FALSE),"Do not enter data")</f>
        <v>Do not enter data</v>
      </c>
      <c r="D45" s="69" t="str">
        <f>IFERROR(VLOOKUP(Government_revenues_table19[[#This Row],[GFS Classification]],[3]!Table6_GFS_codes_classification[#Data],COLUMNS($F:H)+3,FALSE),"Do not enter data")</f>
        <v>Do not enter data</v>
      </c>
      <c r="E45" s="69" t="str">
        <f>IFERROR(VLOOKUP(Government_revenues_table19[[#This Row],[GFS Classification]],[3]!Table6_GFS_codes_classification[#Data],COLUMNS($F:I)+3,FALSE),"Do not enter data")</f>
        <v>Do not enter data</v>
      </c>
      <c r="F45" s="300" t="s">
        <v>1052</v>
      </c>
      <c r="G45" s="304" t="s">
        <v>871</v>
      </c>
      <c r="H45" s="300" t="s">
        <v>1059</v>
      </c>
      <c r="I45" s="300" t="s">
        <v>627</v>
      </c>
      <c r="J45" s="302">
        <v>2481244.9125081012</v>
      </c>
      <c r="K45" s="303" t="s">
        <v>499</v>
      </c>
      <c r="L45" s="502"/>
      <c r="M45" s="502"/>
      <c r="N45" s="502"/>
      <c r="O45" s="502"/>
      <c r="P45" s="307"/>
      <c r="Q45" s="454"/>
      <c r="R45" s="497"/>
      <c r="S45" s="454"/>
      <c r="T45" s="497"/>
      <c r="U45" s="454"/>
    </row>
    <row r="46" spans="1:21" ht="19.5">
      <c r="A46" s="502"/>
      <c r="B46" s="69" t="str">
        <f>IFERROR(VLOOKUP(Government_revenues_table19[[#This Row],[GFS Classification]],[3]!Table6_GFS_codes_classification[#Data],COLUMNS($F:F)+3,FALSE),"Do not enter data")</f>
        <v>Do not enter data</v>
      </c>
      <c r="C46" s="69" t="str">
        <f>IFERROR(VLOOKUP(Government_revenues_table19[[#This Row],[GFS Classification]],[3]!Table6_GFS_codes_classification[#Data],COLUMNS($F:G)+3,FALSE),"Do not enter data")</f>
        <v>Do not enter data</v>
      </c>
      <c r="D46" s="69" t="str">
        <f>IFERROR(VLOOKUP(Government_revenues_table19[[#This Row],[GFS Classification]],[3]!Table6_GFS_codes_classification[#Data],COLUMNS($F:H)+3,FALSE),"Do not enter data")</f>
        <v>Do not enter data</v>
      </c>
      <c r="E46" s="69" t="str">
        <f>IFERROR(VLOOKUP(Government_revenues_table19[[#This Row],[GFS Classification]],[3]!Table6_GFS_codes_classification[#Data],COLUMNS($F:I)+3,FALSE),"Do not enter data")</f>
        <v>Do not enter data</v>
      </c>
      <c r="F46" s="300" t="s">
        <v>1060</v>
      </c>
      <c r="G46" s="304" t="s">
        <v>871</v>
      </c>
      <c r="H46" s="300" t="s">
        <v>1061</v>
      </c>
      <c r="I46" s="300" t="s">
        <v>636</v>
      </c>
      <c r="J46" s="302">
        <v>100000</v>
      </c>
      <c r="K46" s="303" t="s">
        <v>499</v>
      </c>
      <c r="L46" s="502"/>
      <c r="M46" s="502"/>
      <c r="N46" s="502"/>
      <c r="O46" s="502"/>
      <c r="P46" s="307"/>
      <c r="Q46" s="454"/>
      <c r="R46" s="497"/>
      <c r="S46" s="454"/>
      <c r="T46" s="497"/>
      <c r="U46" s="454"/>
    </row>
    <row r="47" spans="1:21" ht="19.5">
      <c r="A47" s="502"/>
      <c r="B47" s="69" t="str">
        <f>IFERROR(VLOOKUP(Government_revenues_table19[[#This Row],[GFS Classification]],[3]!Table6_GFS_codes_classification[#Data],COLUMNS($F:F)+3,FALSE),"Do not enter data")</f>
        <v>Do not enter data</v>
      </c>
      <c r="C47" s="69" t="str">
        <f>IFERROR(VLOOKUP(Government_revenues_table19[[#This Row],[GFS Classification]],[3]!Table6_GFS_codes_classification[#Data],COLUMNS($F:G)+3,FALSE),"Do not enter data")</f>
        <v>Do not enter data</v>
      </c>
      <c r="D47" s="69" t="str">
        <f>IFERROR(VLOOKUP(Government_revenues_table19[[#This Row],[GFS Classification]],[3]!Table6_GFS_codes_classification[#Data],COLUMNS($F:H)+3,FALSE),"Do not enter data")</f>
        <v>Do not enter data</v>
      </c>
      <c r="E47" s="69" t="str">
        <f>IFERROR(VLOOKUP(Government_revenues_table19[[#This Row],[GFS Classification]],[3]!Table6_GFS_codes_classification[#Data],COLUMNS($F:I)+3,FALSE),"Do not enter data")</f>
        <v>Do not enter data</v>
      </c>
      <c r="F47" s="300" t="s">
        <v>1060</v>
      </c>
      <c r="G47" s="301" t="s">
        <v>871</v>
      </c>
      <c r="H47" s="300" t="s">
        <v>1061</v>
      </c>
      <c r="I47" s="300" t="s">
        <v>638</v>
      </c>
      <c r="J47" s="302">
        <v>1500000</v>
      </c>
      <c r="K47" s="303" t="s">
        <v>499</v>
      </c>
      <c r="L47" s="502"/>
      <c r="M47" s="502"/>
      <c r="N47" s="502"/>
      <c r="O47" s="502"/>
      <c r="P47" s="307"/>
      <c r="Q47" s="454"/>
      <c r="R47" s="497"/>
      <c r="S47" s="454"/>
      <c r="T47" s="497"/>
      <c r="U47" s="454"/>
    </row>
    <row r="48" spans="1:21" ht="19.5">
      <c r="A48" s="502"/>
      <c r="B48" s="69" t="str">
        <f>IFERROR(VLOOKUP(Government_revenues_table19[[#This Row],[GFS Classification]],[3]!Table6_GFS_codes_classification[#Data],COLUMNS($F:F)+3,FALSE),"Do not enter data")</f>
        <v>Do not enter data</v>
      </c>
      <c r="C48" s="69" t="str">
        <f>IFERROR(VLOOKUP(Government_revenues_table19[[#This Row],[GFS Classification]],[3]!Table6_GFS_codes_classification[#Data],COLUMNS($F:G)+3,FALSE),"Do not enter data")</f>
        <v>Do not enter data</v>
      </c>
      <c r="D48" s="69" t="str">
        <f>IFERROR(VLOOKUP(Government_revenues_table19[[#This Row],[GFS Classification]],[3]!Table6_GFS_codes_classification[#Data],COLUMNS($F:H)+3,FALSE),"Do not enter data")</f>
        <v>Do not enter data</v>
      </c>
      <c r="E48" s="69" t="str">
        <f>IFERROR(VLOOKUP(Government_revenues_table19[[#This Row],[GFS Classification]],[3]!Table6_GFS_codes_classification[#Data],COLUMNS($F:I)+3,FALSE),"Do not enter data")</f>
        <v>Do not enter data</v>
      </c>
      <c r="F48" s="300" t="s">
        <v>1062</v>
      </c>
      <c r="G48" s="301" t="s">
        <v>871</v>
      </c>
      <c r="H48" s="300" t="s">
        <v>1063</v>
      </c>
      <c r="I48" s="300" t="s">
        <v>636</v>
      </c>
      <c r="J48" s="302">
        <v>18702535.871686146</v>
      </c>
      <c r="K48" s="303" t="s">
        <v>499</v>
      </c>
      <c r="L48" s="502"/>
      <c r="M48" s="502"/>
      <c r="N48" s="502"/>
      <c r="O48" s="502"/>
      <c r="P48" s="307"/>
      <c r="Q48" s="454"/>
      <c r="R48" s="497"/>
      <c r="S48" s="454"/>
      <c r="T48" s="497"/>
      <c r="U48" s="454"/>
    </row>
    <row r="49" spans="1:21" ht="19.5">
      <c r="A49" s="502"/>
      <c r="B49" s="69" t="str">
        <f>IFERROR(VLOOKUP(Government_revenues_table19[[#This Row],[GFS Classification]],[3]!Table6_GFS_codes_classification[#Data],COLUMNS($F:F)+3,FALSE),"Do not enter data")</f>
        <v>Do not enter data</v>
      </c>
      <c r="C49" s="69" t="str">
        <f>IFERROR(VLOOKUP(Government_revenues_table19[[#This Row],[GFS Classification]],[3]!Table6_GFS_codes_classification[#Data],COLUMNS($F:G)+3,FALSE),"Do not enter data")</f>
        <v>Do not enter data</v>
      </c>
      <c r="D49" s="69" t="str">
        <f>IFERROR(VLOOKUP(Government_revenues_table19[[#This Row],[GFS Classification]],[3]!Table6_GFS_codes_classification[#Data],COLUMNS($F:H)+3,FALSE),"Do not enter data")</f>
        <v>Do not enter data</v>
      </c>
      <c r="E49" s="69" t="str">
        <f>IFERROR(VLOOKUP(Government_revenues_table19[[#This Row],[GFS Classification]],[3]!Table6_GFS_codes_classification[#Data],COLUMNS($F:I)+3,FALSE),"Do not enter data")</f>
        <v>Do not enter data</v>
      </c>
      <c r="F49" s="303" t="s">
        <v>1040</v>
      </c>
      <c r="G49" s="308" t="s">
        <v>1064</v>
      </c>
      <c r="H49" s="303" t="s">
        <v>1041</v>
      </c>
      <c r="I49" s="309" t="s">
        <v>585</v>
      </c>
      <c r="J49" s="302">
        <v>46749636.783631146</v>
      </c>
      <c r="K49" s="303" t="s">
        <v>499</v>
      </c>
      <c r="L49" s="502"/>
      <c r="M49" s="502"/>
      <c r="N49" s="502"/>
      <c r="O49" s="502"/>
      <c r="P49" s="307"/>
      <c r="Q49" s="454"/>
      <c r="R49" s="497"/>
      <c r="S49" s="454"/>
      <c r="T49" s="497"/>
      <c r="U49" s="454"/>
    </row>
    <row r="50" spans="1:21" ht="19.5">
      <c r="A50" s="502"/>
      <c r="B50" s="69" t="str">
        <f>IFERROR(VLOOKUP(Government_revenues_table19[[#This Row],[GFS Classification]],[3]!Table6_GFS_codes_classification[#Data],COLUMNS($F:F)+3,FALSE),"Do not enter data")</f>
        <v>Do not enter data</v>
      </c>
      <c r="C50" s="69" t="str">
        <f>IFERROR(VLOOKUP(Government_revenues_table19[[#This Row],[GFS Classification]],[3]!Table6_GFS_codes_classification[#Data],COLUMNS($F:G)+3,FALSE),"Do not enter data")</f>
        <v>Do not enter data</v>
      </c>
      <c r="D50" s="69" t="str">
        <f>IFERROR(VLOOKUP(Government_revenues_table19[[#This Row],[GFS Classification]],[3]!Table6_GFS_codes_classification[#Data],COLUMNS($F:H)+3,FALSE),"Do not enter data")</f>
        <v>Do not enter data</v>
      </c>
      <c r="E50" s="69" t="str">
        <f>IFERROR(VLOOKUP(Government_revenues_table19[[#This Row],[GFS Classification]],[3]!Table6_GFS_codes_classification[#Data],COLUMNS($F:I)+3,FALSE),"Do not enter data")</f>
        <v>Do not enter data</v>
      </c>
      <c r="F50" s="303" t="s">
        <v>1042</v>
      </c>
      <c r="G50" s="304" t="s">
        <v>635</v>
      </c>
      <c r="H50" s="303" t="s">
        <v>1043</v>
      </c>
      <c r="I50" s="309" t="s">
        <v>585</v>
      </c>
      <c r="J50" s="302">
        <v>57076695.296731785</v>
      </c>
      <c r="K50" s="303" t="s">
        <v>499</v>
      </c>
      <c r="L50" s="502"/>
      <c r="M50" s="502"/>
      <c r="N50" s="502"/>
      <c r="O50" s="502"/>
      <c r="P50" s="307"/>
      <c r="Q50" s="454"/>
      <c r="R50" s="497"/>
      <c r="S50" s="454"/>
      <c r="T50" s="497"/>
      <c r="U50" s="454"/>
    </row>
    <row r="51" spans="1:21" ht="21" customHeight="1">
      <c r="A51" s="502"/>
      <c r="B51" s="69" t="str">
        <f>IFERROR(VLOOKUP(Government_revenues_table19[[#This Row],[GFS Classification]],[3]!Table6_GFS_codes_classification[#Data],COLUMNS($F:F)+3,FALSE),"Do not enter data")</f>
        <v>Do not enter data</v>
      </c>
      <c r="C51" s="69" t="str">
        <f>IFERROR(VLOOKUP(Government_revenues_table19[[#This Row],[GFS Classification]],[3]!Table6_GFS_codes_classification[#Data],COLUMNS($F:G)+3,FALSE),"Do not enter data")</f>
        <v>Do not enter data</v>
      </c>
      <c r="D51" s="69" t="str">
        <f>IFERROR(VLOOKUP(Government_revenues_table19[[#This Row],[GFS Classification]],[3]!Table6_GFS_codes_classification[#Data],COLUMNS($F:H)+3,FALSE),"Do not enter data")</f>
        <v>Do not enter data</v>
      </c>
      <c r="E51" s="69" t="str">
        <f>IFERROR(VLOOKUP(Government_revenues_table19[[#This Row],[GFS Classification]],[3]!Table6_GFS_codes_classification[#Data],COLUMNS($F:I)+3,FALSE),"Do not enter data")</f>
        <v>Do not enter data</v>
      </c>
      <c r="F51" s="303" t="s">
        <v>1044</v>
      </c>
      <c r="G51" s="304" t="s">
        <v>635</v>
      </c>
      <c r="H51" s="303" t="s">
        <v>1045</v>
      </c>
      <c r="I51" s="309" t="s">
        <v>585</v>
      </c>
      <c r="J51" s="302">
        <v>19575849.171373021</v>
      </c>
      <c r="K51" s="303" t="s">
        <v>499</v>
      </c>
      <c r="L51" s="502"/>
      <c r="M51" s="502"/>
      <c r="N51" s="502"/>
      <c r="O51" s="502"/>
      <c r="P51" s="307"/>
      <c r="Q51" s="454"/>
      <c r="R51" s="497"/>
      <c r="S51" s="454"/>
      <c r="T51" s="497"/>
      <c r="U51" s="454"/>
    </row>
    <row r="52" spans="1:21" ht="19.5">
      <c r="A52" s="502"/>
      <c r="B52" s="68" t="str">
        <f>IFERROR(VLOOKUP(Government_revenues_table19[[#This Row],[GFS Classification]],[3]!Table6_GFS_codes_classification[#Data],COLUMNS($F:F)+3,FALSE),"Do not enter data")</f>
        <v>Do not enter data</v>
      </c>
      <c r="C52" s="68" t="str">
        <f>IFERROR(VLOOKUP(Government_revenues_table19[[#This Row],[GFS Classification]],[3]!Table6_GFS_codes_classification[#Data],COLUMNS($F:G)+3,FALSE),"Do not enter data")</f>
        <v>Do not enter data</v>
      </c>
      <c r="D52" s="68" t="str">
        <f>IFERROR(VLOOKUP(Government_revenues_table19[[#This Row],[GFS Classification]],[3]!Table6_GFS_codes_classification[#Data],COLUMNS($F:H)+3,FALSE),"Do not enter data")</f>
        <v>Do not enter data</v>
      </c>
      <c r="E52" s="68" t="str">
        <f>IFERROR(VLOOKUP(Government_revenues_table19[[#This Row],[GFS Classification]],[3]!Table6_GFS_codes_classification[#Data],COLUMNS($F:I)+3,FALSE),"Do not enter data")</f>
        <v>Do not enter data</v>
      </c>
      <c r="F52" s="303" t="s">
        <v>1044</v>
      </c>
      <c r="G52" s="303" t="s">
        <v>635</v>
      </c>
      <c r="H52" s="303" t="s">
        <v>1046</v>
      </c>
      <c r="I52" s="303" t="s">
        <v>585</v>
      </c>
      <c r="J52" s="302">
        <v>7854031.9414868988</v>
      </c>
      <c r="K52" s="303" t="s">
        <v>499</v>
      </c>
      <c r="L52" s="502"/>
      <c r="M52" s="502"/>
      <c r="N52" s="502"/>
      <c r="O52" s="502"/>
      <c r="P52" s="587"/>
      <c r="Q52" s="587"/>
      <c r="R52" s="587"/>
      <c r="S52" s="587"/>
      <c r="T52" s="587"/>
      <c r="U52" s="587"/>
    </row>
    <row r="53" spans="1:21" ht="19.5">
      <c r="A53" s="502"/>
      <c r="B53" s="68" t="str">
        <f>IFERROR(VLOOKUP(Government_revenues_table19[[#This Row],[GFS Classification]],[3]!Table6_GFS_codes_classification[#Data],COLUMNS($F:F)+3,FALSE),"Do not enter data")</f>
        <v>Do not enter data</v>
      </c>
      <c r="C53" s="68" t="str">
        <f>IFERROR(VLOOKUP(Government_revenues_table19[[#This Row],[GFS Classification]],[3]!Table6_GFS_codes_classification[#Data],COLUMNS($F:G)+3,FALSE),"Do not enter data")</f>
        <v>Do not enter data</v>
      </c>
      <c r="D53" s="68" t="str">
        <f>IFERROR(VLOOKUP(Government_revenues_table19[[#This Row],[GFS Classification]],[3]!Table6_GFS_codes_classification[#Data],COLUMNS($F:H)+3,FALSE),"Do not enter data")</f>
        <v>Do not enter data</v>
      </c>
      <c r="E53" s="68" t="str">
        <f>IFERROR(VLOOKUP(Government_revenues_table19[[#This Row],[GFS Classification]],[3]!Table6_GFS_codes_classification[#Data],COLUMNS($F:I)+3,FALSE),"Do not enter data")</f>
        <v>Do not enter data</v>
      </c>
      <c r="F53" s="303" t="s">
        <v>1048</v>
      </c>
      <c r="G53" s="303" t="s">
        <v>635</v>
      </c>
      <c r="H53" s="303" t="s">
        <v>1049</v>
      </c>
      <c r="I53" s="303" t="s">
        <v>585</v>
      </c>
      <c r="J53" s="302">
        <v>334949.91204518097</v>
      </c>
      <c r="K53" s="303" t="s">
        <v>499</v>
      </c>
      <c r="L53" s="502"/>
      <c r="M53" s="502"/>
      <c r="N53" s="502"/>
      <c r="O53" s="502"/>
      <c r="P53" s="502"/>
      <c r="Q53" s="502"/>
      <c r="R53" s="502"/>
      <c r="S53" s="502"/>
      <c r="T53" s="502"/>
      <c r="U53" s="502"/>
    </row>
    <row r="54" spans="1:21" ht="19.5">
      <c r="A54" s="502"/>
      <c r="B54" s="68" t="str">
        <f>IFERROR(VLOOKUP(Government_revenues_table19[[#This Row],[GFS Classification]],[3]!Table6_GFS_codes_classification[#Data],COLUMNS($F:F)+3,FALSE),"Do not enter data")</f>
        <v>Do not enter data</v>
      </c>
      <c r="C54" s="68" t="str">
        <f>IFERROR(VLOOKUP(Government_revenues_table19[[#This Row],[GFS Classification]],[3]!Table6_GFS_codes_classification[#Data],COLUMNS($F:G)+3,FALSE),"Do not enter data")</f>
        <v>Do not enter data</v>
      </c>
      <c r="D54" s="68" t="str">
        <f>IFERROR(VLOOKUP(Government_revenues_table19[[#This Row],[GFS Classification]],[3]!Table6_GFS_codes_classification[#Data],COLUMNS($F:H)+3,FALSE),"Do not enter data")</f>
        <v>Do not enter data</v>
      </c>
      <c r="E54" s="68" t="str">
        <f>IFERROR(VLOOKUP(Government_revenues_table19[[#This Row],[GFS Classification]],[3]!Table6_GFS_codes_classification[#Data],COLUMNS($F:I)+3,FALSE),"Do not enter data")</f>
        <v>Do not enter data</v>
      </c>
      <c r="F54" s="303" t="s">
        <v>1040</v>
      </c>
      <c r="G54" s="303" t="s">
        <v>657</v>
      </c>
      <c r="H54" s="303" t="s">
        <v>1065</v>
      </c>
      <c r="I54" s="303" t="s">
        <v>1066</v>
      </c>
      <c r="J54" s="302">
        <v>871776.47440051846</v>
      </c>
      <c r="K54" s="303" t="s">
        <v>499</v>
      </c>
      <c r="L54" s="502"/>
      <c r="M54" s="502"/>
      <c r="N54" s="502"/>
      <c r="O54" s="502"/>
      <c r="P54" s="502"/>
      <c r="Q54" s="502"/>
      <c r="R54" s="502"/>
      <c r="S54" s="502"/>
      <c r="T54" s="502"/>
      <c r="U54" s="502"/>
    </row>
    <row r="55" spans="1:21" ht="19.5">
      <c r="A55" s="502"/>
      <c r="B55" s="68" t="str">
        <f>IFERROR(VLOOKUP(Government_revenues_table19[[#This Row],[GFS Classification]],[3]!Table6_GFS_codes_classification[#Data],COLUMNS($F:F)+3,FALSE),"Do not enter data")</f>
        <v>Do not enter data</v>
      </c>
      <c r="C55" s="68" t="str">
        <f>IFERROR(VLOOKUP(Government_revenues_table19[[#This Row],[GFS Classification]],[3]!Table6_GFS_codes_classification[#Data],COLUMNS($F:G)+3,FALSE),"Do not enter data")</f>
        <v>Do not enter data</v>
      </c>
      <c r="D55" s="68" t="str">
        <f>IFERROR(VLOOKUP(Government_revenues_table19[[#This Row],[GFS Classification]],[3]!Table6_GFS_codes_classification[#Data],COLUMNS($F:H)+3,FALSE),"Do not enter data")</f>
        <v>Do not enter data</v>
      </c>
      <c r="E55" s="68" t="str">
        <f>IFERROR(VLOOKUP(Government_revenues_table19[[#This Row],[GFS Classification]],[3]!Table6_GFS_codes_classification[#Data],COLUMNS($F:I)+3,FALSE),"Do not enter data")</f>
        <v>Do not enter data</v>
      </c>
      <c r="F55" s="303" t="s">
        <v>1040</v>
      </c>
      <c r="G55" s="303" t="s">
        <v>657</v>
      </c>
      <c r="H55" s="303" t="s">
        <v>1065</v>
      </c>
      <c r="I55" s="303" t="s">
        <v>1067</v>
      </c>
      <c r="J55" s="302">
        <v>79066.753078418667</v>
      </c>
      <c r="K55" s="303" t="s">
        <v>499</v>
      </c>
      <c r="L55" s="502"/>
      <c r="M55" s="502"/>
      <c r="N55" s="502"/>
      <c r="O55" s="502"/>
      <c r="P55" s="502"/>
      <c r="Q55" s="502"/>
      <c r="R55" s="504"/>
      <c r="S55" s="502"/>
      <c r="T55" s="502"/>
      <c r="U55" s="502"/>
    </row>
    <row r="56" spans="1:21" ht="19.5">
      <c r="A56" s="502"/>
      <c r="B56" s="69" t="str">
        <f>IFERROR(VLOOKUP(Government_revenues_table19[[#This Row],[GFS Classification]],[3]!Table6_GFS_codes_classification[#Data],COLUMNS($F:F)+3,FALSE),"Do not enter data")</f>
        <v>Do not enter data</v>
      </c>
      <c r="C56" s="69" t="str">
        <f>IFERROR(VLOOKUP(Government_revenues_table19[[#This Row],[GFS Classification]],[3]!Table6_GFS_codes_classification[#Data],COLUMNS($F:G)+3,FALSE),"Do not enter data")</f>
        <v>Do not enter data</v>
      </c>
      <c r="D56" s="69" t="str">
        <f>IFERROR(VLOOKUP(Government_revenues_table19[[#This Row],[GFS Classification]],[3]!Table6_GFS_codes_classification[#Data],COLUMNS($F:H)+3,FALSE),"Do not enter data")</f>
        <v>Do not enter data</v>
      </c>
      <c r="E56" s="69" t="str">
        <f>IFERROR(VLOOKUP(Government_revenues_table19[[#This Row],[GFS Classification]],[3]!Table6_GFS_codes_classification[#Data],COLUMNS($F:I)+3,FALSE),"Do not enter data")</f>
        <v>Do not enter data</v>
      </c>
      <c r="F56" s="303" t="s">
        <v>1040</v>
      </c>
      <c r="G56" s="303" t="s">
        <v>657</v>
      </c>
      <c r="H56" s="303" t="s">
        <v>1065</v>
      </c>
      <c r="I56" s="303" t="s">
        <v>1068</v>
      </c>
      <c r="J56" s="302">
        <v>2192.7969632441441</v>
      </c>
      <c r="K56" s="303" t="s">
        <v>499</v>
      </c>
      <c r="L56" s="502"/>
      <c r="M56" s="502"/>
      <c r="N56" s="502"/>
      <c r="O56" s="502"/>
      <c r="P56" s="502"/>
      <c r="Q56" s="502"/>
      <c r="R56" s="505"/>
      <c r="S56" s="502"/>
      <c r="T56" s="502"/>
      <c r="U56" s="502"/>
    </row>
    <row r="57" spans="1:21" ht="19.5">
      <c r="A57" s="502"/>
      <c r="B57" s="68" t="str">
        <f>IFERROR(VLOOKUP(Government_revenues_table19[[#This Row],[GFS Classification]],[3]!Table6_GFS_codes_classification[#Data],COLUMNS($F:F)+3,FALSE),"Do not enter data")</f>
        <v>Do not enter data</v>
      </c>
      <c r="C57" s="68" t="str">
        <f>IFERROR(VLOOKUP(Government_revenues_table19[[#This Row],[GFS Classification]],[3]!Table6_GFS_codes_classification[#Data],COLUMNS($F:G)+3,FALSE),"Do not enter data")</f>
        <v>Do not enter data</v>
      </c>
      <c r="D57" s="68" t="str">
        <f>IFERROR(VLOOKUP(Government_revenues_table19[[#This Row],[GFS Classification]],[3]!Table6_GFS_codes_classification[#Data],COLUMNS($F:H)+3,FALSE),"Do not enter data")</f>
        <v>Do not enter data</v>
      </c>
      <c r="E57" s="68" t="str">
        <f>IFERROR(VLOOKUP(Government_revenues_table19[[#This Row],[GFS Classification]],[3]!Table6_GFS_codes_classification[#Data],COLUMNS($F:I)+3,FALSE),"Do not enter data")</f>
        <v>Do not enter data</v>
      </c>
      <c r="F57" s="303" t="s">
        <v>1040</v>
      </c>
      <c r="G57" s="303" t="s">
        <v>871</v>
      </c>
      <c r="H57" s="303" t="s">
        <v>1065</v>
      </c>
      <c r="I57" s="303" t="s">
        <v>1069</v>
      </c>
      <c r="J57" s="302">
        <v>804261.56837329874</v>
      </c>
      <c r="K57" s="303" t="s">
        <v>499</v>
      </c>
      <c r="L57" s="502"/>
      <c r="M57" s="502"/>
      <c r="N57" s="502"/>
      <c r="O57" s="502"/>
      <c r="P57" s="502"/>
      <c r="Q57" s="502"/>
      <c r="R57" s="502"/>
      <c r="S57" s="502"/>
      <c r="T57" s="502"/>
      <c r="U57" s="502"/>
    </row>
    <row r="58" spans="1:21" ht="19.5">
      <c r="A58" s="502"/>
      <c r="B58" s="68" t="str">
        <f>IFERROR(VLOOKUP(Government_revenues_table19[[#This Row],[GFS Classification]],[3]!Table6_GFS_codes_classification[#Data],COLUMNS($F:F)+3,FALSE),"Do not enter data")</f>
        <v>Do not enter data</v>
      </c>
      <c r="C58" s="68" t="str">
        <f>IFERROR(VLOOKUP(Government_revenues_table19[[#This Row],[GFS Classification]],[3]!Table6_GFS_codes_classification[#Data],COLUMNS($F:G)+3,FALSE),"Do not enter data")</f>
        <v>Do not enter data</v>
      </c>
      <c r="D58" s="68" t="str">
        <f>IFERROR(VLOOKUP(Government_revenues_table19[[#This Row],[GFS Classification]],[3]!Table6_GFS_codes_classification[#Data],COLUMNS($F:H)+3,FALSE),"Do not enter data")</f>
        <v>Do not enter data</v>
      </c>
      <c r="E58" s="68" t="str">
        <f>IFERROR(VLOOKUP(Government_revenues_table19[[#This Row],[GFS Classification]],[3]!Table6_GFS_codes_classification[#Data],COLUMNS($F:I)+3,FALSE),"Do not enter data")</f>
        <v>Do not enter data</v>
      </c>
      <c r="F58" s="303" t="s">
        <v>1040</v>
      </c>
      <c r="G58" s="303" t="s">
        <v>871</v>
      </c>
      <c r="H58" s="303" t="s">
        <v>1065</v>
      </c>
      <c r="I58" s="303" t="s">
        <v>1070</v>
      </c>
      <c r="J58" s="302">
        <v>33143.597815017129</v>
      </c>
      <c r="K58" s="303" t="s">
        <v>499</v>
      </c>
      <c r="L58" s="502"/>
      <c r="M58" s="502"/>
      <c r="N58" s="502"/>
      <c r="O58" s="502"/>
      <c r="P58" s="502"/>
      <c r="Q58" s="502"/>
      <c r="R58" s="502"/>
      <c r="S58" s="502"/>
      <c r="T58" s="502"/>
      <c r="U58" s="502"/>
    </row>
    <row r="59" spans="1:21" ht="19.5">
      <c r="A59" s="502"/>
      <c r="B59" s="68" t="str">
        <f>IFERROR(VLOOKUP(Government_revenues_table19[[#This Row],[GFS Classification]],[3]!Table6_GFS_codes_classification[#Data],COLUMNS($F:F)+3,FALSE),"Do not enter data")</f>
        <v>Do not enter data</v>
      </c>
      <c r="C59" s="68" t="str">
        <f>IFERROR(VLOOKUP(Government_revenues_table19[[#This Row],[GFS Classification]],[3]!Table6_GFS_codes_classification[#Data],COLUMNS($F:G)+3,FALSE),"Do not enter data")</f>
        <v>Do not enter data</v>
      </c>
      <c r="D59" s="68" t="str">
        <f>IFERROR(VLOOKUP(Government_revenues_table19[[#This Row],[GFS Classification]],[3]!Table6_GFS_codes_classification[#Data],COLUMNS($F:H)+3,FALSE),"Do not enter data")</f>
        <v>Do not enter data</v>
      </c>
      <c r="E59" s="68" t="str">
        <f>IFERROR(VLOOKUP(Government_revenues_table19[[#This Row],[GFS Classification]],[3]!Table6_GFS_codes_classification[#Data],COLUMNS($F:I)+3,FALSE),"Do not enter data")</f>
        <v>Do not enter data</v>
      </c>
      <c r="F59" s="303" t="s">
        <v>1040</v>
      </c>
      <c r="G59" s="303" t="s">
        <v>871</v>
      </c>
      <c r="H59" s="303" t="s">
        <v>1065</v>
      </c>
      <c r="I59" s="303" t="s">
        <v>1068</v>
      </c>
      <c r="J59" s="302">
        <v>358562.04055180075</v>
      </c>
      <c r="K59" s="303" t="s">
        <v>499</v>
      </c>
      <c r="L59" s="502"/>
      <c r="M59" s="502"/>
      <c r="N59" s="502"/>
      <c r="O59" s="502"/>
      <c r="P59" s="502"/>
      <c r="Q59" s="502"/>
      <c r="R59" s="502"/>
      <c r="S59" s="502"/>
      <c r="T59" s="504"/>
      <c r="U59" s="502"/>
    </row>
    <row r="60" spans="1:21" ht="19.5">
      <c r="A60" s="502"/>
      <c r="B60" s="68" t="str">
        <f>IFERROR(VLOOKUP(Government_revenues_table19[[#This Row],[GFS Classification]],[3]!Table6_GFS_codes_classification[#Data],COLUMNS($F:F)+3,FALSE),"Do not enter data")</f>
        <v>Do not enter data</v>
      </c>
      <c r="C60" s="68" t="str">
        <f>IFERROR(VLOOKUP(Government_revenues_table19[[#This Row],[GFS Classification]],[3]!Table6_GFS_codes_classification[#Data],COLUMNS($F:G)+3,FALSE),"Do not enter data")</f>
        <v>Do not enter data</v>
      </c>
      <c r="D60" s="68" t="str">
        <f>IFERROR(VLOOKUP(Government_revenues_table19[[#This Row],[GFS Classification]],[3]!Table6_GFS_codes_classification[#Data],COLUMNS($F:H)+3,FALSE),"Do not enter data")</f>
        <v>Do not enter data</v>
      </c>
      <c r="E60" s="68" t="str">
        <f>IFERROR(VLOOKUP(Government_revenues_table19[[#This Row],[GFS Classification]],[3]!Table6_GFS_codes_classification[#Data],COLUMNS($F:I)+3,FALSE),"Do not enter data")</f>
        <v>Do not enter data</v>
      </c>
      <c r="F60" s="303" t="s">
        <v>1040</v>
      </c>
      <c r="G60" s="303" t="s">
        <v>871</v>
      </c>
      <c r="H60" s="303" t="s">
        <v>1065</v>
      </c>
      <c r="I60" s="303" t="s">
        <v>1067</v>
      </c>
      <c r="J60" s="302">
        <v>7591.889639848162</v>
      </c>
      <c r="K60" s="303" t="s">
        <v>499</v>
      </c>
      <c r="L60" s="502"/>
      <c r="M60" s="502"/>
      <c r="N60" s="502"/>
      <c r="O60" s="502"/>
      <c r="P60" s="502"/>
      <c r="Q60" s="502"/>
      <c r="R60" s="502"/>
      <c r="S60" s="502"/>
      <c r="T60" s="505"/>
      <c r="U60" s="502"/>
    </row>
    <row r="61" spans="1:21" ht="19.5">
      <c r="A61" s="502"/>
      <c r="B61" s="68" t="str">
        <f>IFERROR(VLOOKUP(Government_revenues_table19[[#This Row],[GFS Classification]],[3]!Table6_GFS_codes_classification[#Data],COLUMNS($F:F)+3,FALSE),"Do not enter data")</f>
        <v>Do not enter data</v>
      </c>
      <c r="C61" s="68" t="str">
        <f>IFERROR(VLOOKUP(Government_revenues_table19[[#This Row],[GFS Classification]],[3]!Table6_GFS_codes_classification[#Data],COLUMNS($F:G)+3,FALSE),"Do not enter data")</f>
        <v>Do not enter data</v>
      </c>
      <c r="D61" s="68" t="str">
        <f>IFERROR(VLOOKUP(Government_revenues_table19[[#This Row],[GFS Classification]],[3]!Table6_GFS_codes_classification[#Data],COLUMNS($F:H)+3,FALSE),"Do not enter data")</f>
        <v>Do not enter data</v>
      </c>
      <c r="E61" s="68" t="str">
        <f>IFERROR(VLOOKUP(Government_revenues_table19[[#This Row],[GFS Classification]],[3]!Table6_GFS_codes_classification[#Data],COLUMNS($F:I)+3,FALSE),"Do not enter data")</f>
        <v>Do not enter data</v>
      </c>
      <c r="F61" s="303" t="s">
        <v>1040</v>
      </c>
      <c r="G61" s="303" t="s">
        <v>871</v>
      </c>
      <c r="H61" s="303" t="s">
        <v>1065</v>
      </c>
      <c r="I61" s="303" t="s">
        <v>1068</v>
      </c>
      <c r="J61" s="302">
        <v>1616.9799092676603</v>
      </c>
      <c r="K61" s="303" t="s">
        <v>499</v>
      </c>
      <c r="L61" s="502"/>
      <c r="M61" s="502"/>
      <c r="N61" s="502"/>
      <c r="O61" s="502"/>
      <c r="P61" s="502"/>
      <c r="Q61" s="502"/>
      <c r="R61" s="502"/>
      <c r="S61" s="502"/>
      <c r="T61" s="502"/>
      <c r="U61" s="502"/>
    </row>
    <row r="62" spans="1:21" ht="19.5">
      <c r="A62" s="502"/>
      <c r="B62" s="68" t="str">
        <f>IFERROR(VLOOKUP(Government_revenues_table19[[#This Row],[GFS Classification]],[3]!Table6_GFS_codes_classification[#Data],COLUMNS($F:F)+3,FALSE),"Do not enter data")</f>
        <v>Do not enter data</v>
      </c>
      <c r="C62" s="68" t="str">
        <f>IFERROR(VLOOKUP(Government_revenues_table19[[#This Row],[GFS Classification]],[3]!Table6_GFS_codes_classification[#Data],COLUMNS($F:G)+3,FALSE),"Do not enter data")</f>
        <v>Do not enter data</v>
      </c>
      <c r="D62" s="68" t="str">
        <f>IFERROR(VLOOKUP(Government_revenues_table19[[#This Row],[GFS Classification]],[3]!Table6_GFS_codes_classification[#Data],COLUMNS($F:H)+3,FALSE),"Do not enter data")</f>
        <v>Do not enter data</v>
      </c>
      <c r="E62" s="68" t="str">
        <f>IFERROR(VLOOKUP(Government_revenues_table19[[#This Row],[GFS Classification]],[3]!Table6_GFS_codes_classification[#Data],COLUMNS($F:I)+3,FALSE),"Do not enter data")</f>
        <v>Do not enter data</v>
      </c>
      <c r="F62" s="303" t="s">
        <v>1054</v>
      </c>
      <c r="G62" s="303" t="s">
        <v>635</v>
      </c>
      <c r="H62" s="303" t="s">
        <v>1055</v>
      </c>
      <c r="I62" s="303" t="s">
        <v>585</v>
      </c>
      <c r="J62" s="302">
        <v>8765.1791500786967</v>
      </c>
      <c r="K62" s="303" t="s">
        <v>499</v>
      </c>
      <c r="L62" s="502"/>
      <c r="M62" s="502"/>
      <c r="N62" s="502"/>
      <c r="O62" s="502"/>
      <c r="P62" s="502"/>
      <c r="Q62" s="502"/>
      <c r="R62" s="504"/>
      <c r="S62" s="502"/>
      <c r="T62" s="502"/>
      <c r="U62" s="502"/>
    </row>
    <row r="63" spans="1:21" ht="19.5">
      <c r="A63" s="502"/>
      <c r="B63" s="68" t="str">
        <f>IFERROR(VLOOKUP(Government_revenues_table19[[#This Row],[GFS Classification]],[3]!Table6_GFS_codes_classification[#Data],COLUMNS($F:F)+3,FALSE),"Do not enter data")</f>
        <v>Do not enter data</v>
      </c>
      <c r="C63" s="68" t="str">
        <f>IFERROR(VLOOKUP(Government_revenues_table19[[#This Row],[GFS Classification]],[3]!Table6_GFS_codes_classification[#Data],COLUMNS($F:G)+3,FALSE),"Do not enter data")</f>
        <v>Do not enter data</v>
      </c>
      <c r="D63" s="68" t="str">
        <f>IFERROR(VLOOKUP(Government_revenues_table19[[#This Row],[GFS Classification]],[3]!Table6_GFS_codes_classification[#Data],COLUMNS($F:H)+3,FALSE),"Do not enter data")</f>
        <v>Do not enter data</v>
      </c>
      <c r="E63" s="68" t="str">
        <f>IFERROR(VLOOKUP(Government_revenues_table19[[#This Row],[GFS Classification]],[3]!Table6_GFS_codes_classification[#Data],COLUMNS($F:I)+3,FALSE),"Do not enter data")</f>
        <v>Do not enter data</v>
      </c>
      <c r="F63" s="303" t="s">
        <v>1071</v>
      </c>
      <c r="G63" s="303" t="s">
        <v>635</v>
      </c>
      <c r="H63" s="303" t="s">
        <v>1072</v>
      </c>
      <c r="I63" s="309" t="s">
        <v>585</v>
      </c>
      <c r="J63" s="302">
        <v>11143631.163781131</v>
      </c>
      <c r="K63" s="303" t="s">
        <v>499</v>
      </c>
      <c r="L63" s="502"/>
      <c r="M63" s="502"/>
      <c r="N63" s="502"/>
      <c r="O63" s="502"/>
      <c r="P63" s="502"/>
      <c r="Q63" s="502"/>
      <c r="R63" s="505"/>
      <c r="S63" s="502"/>
      <c r="T63" s="504"/>
      <c r="U63" s="502"/>
    </row>
    <row r="64" spans="1:21" ht="19.5">
      <c r="A64" s="502"/>
      <c r="B64" s="68" t="str">
        <f>IFERROR(VLOOKUP(Government_revenues_table19[[#This Row],[GFS Classification]],[3]!Table6_GFS_codes_classification[#Data],COLUMNS($F:F)+3,FALSE),"Do not enter data")</f>
        <v>Do not enter data</v>
      </c>
      <c r="C64" s="68" t="str">
        <f>IFERROR(VLOOKUP(Government_revenues_table19[[#This Row],[GFS Classification]],[3]!Table6_GFS_codes_classification[#Data],COLUMNS($F:G)+3,FALSE),"Do not enter data")</f>
        <v>Do not enter data</v>
      </c>
      <c r="D64" s="68" t="str">
        <f>IFERROR(VLOOKUP(Government_revenues_table19[[#This Row],[GFS Classification]],[3]!Table6_GFS_codes_classification[#Data],COLUMNS($F:H)+3,FALSE),"Do not enter data")</f>
        <v>Do not enter data</v>
      </c>
      <c r="E64" s="68" t="str">
        <f>IFERROR(VLOOKUP(Government_revenues_table19[[#This Row],[GFS Classification]],[3]!Table6_GFS_codes_classification[#Data],COLUMNS($F:I)+3,FALSE),"Do not enter data")</f>
        <v>Do not enter data</v>
      </c>
      <c r="F64" s="303" t="s">
        <v>1071</v>
      </c>
      <c r="G64" s="303" t="s">
        <v>635</v>
      </c>
      <c r="H64" s="303" t="s">
        <v>1073</v>
      </c>
      <c r="I64" s="303" t="s">
        <v>634</v>
      </c>
      <c r="J64" s="302">
        <v>299046.38459401904</v>
      </c>
      <c r="K64" s="303" t="s">
        <v>499</v>
      </c>
      <c r="L64" s="502"/>
      <c r="M64" s="502"/>
      <c r="N64" s="502"/>
      <c r="O64" s="502"/>
      <c r="P64" s="502"/>
      <c r="Q64" s="502"/>
      <c r="R64" s="505"/>
      <c r="S64" s="502"/>
      <c r="T64" s="505"/>
      <c r="U64" s="502"/>
    </row>
    <row r="65" spans="1:21" ht="19.5">
      <c r="A65" s="502"/>
      <c r="B65" s="69" t="str">
        <f>IFERROR(VLOOKUP(Government_revenues_table19[[#This Row],[GFS Classification]],[3]!Table6_GFS_codes_classification[#Data],COLUMNS($F:F)+3,FALSE),"Do not enter data")</f>
        <v>Do not enter data</v>
      </c>
      <c r="C65" s="69" t="str">
        <f>IFERROR(VLOOKUP(Government_revenues_table19[[#This Row],[GFS Classification]],[3]!Table6_GFS_codes_classification[#Data],COLUMNS($F:G)+3,FALSE),"Do not enter data")</f>
        <v>Do not enter data</v>
      </c>
      <c r="D65" s="69" t="str">
        <f>IFERROR(VLOOKUP(Government_revenues_table19[[#This Row],[GFS Classification]],[3]!Table6_GFS_codes_classification[#Data],COLUMNS($F:H)+3,FALSE),"Do not enter data")</f>
        <v>Do not enter data</v>
      </c>
      <c r="E65" s="69" t="str">
        <f>IFERROR(VLOOKUP(Government_revenues_table19[[#This Row],[GFS Classification]],[3]!Table6_GFS_codes_classification[#Data],COLUMNS($F:I)+3,FALSE),"Do not enter data")</f>
        <v>Do not enter data</v>
      </c>
      <c r="F65" s="303" t="s">
        <v>1052</v>
      </c>
      <c r="G65" s="303" t="s">
        <v>657</v>
      </c>
      <c r="H65" s="303" t="s">
        <v>1058</v>
      </c>
      <c r="I65" s="303" t="s">
        <v>627</v>
      </c>
      <c r="J65" s="302">
        <v>535464.72548838065</v>
      </c>
      <c r="K65" s="303" t="s">
        <v>499</v>
      </c>
      <c r="L65" s="502"/>
      <c r="M65" s="502"/>
      <c r="N65" s="502"/>
      <c r="O65" s="502"/>
      <c r="P65" s="502"/>
      <c r="Q65" s="502"/>
      <c r="R65" s="505"/>
      <c r="S65" s="502"/>
      <c r="T65" s="505"/>
      <c r="U65" s="502"/>
    </row>
    <row r="66" spans="1:21" ht="19.5">
      <c r="A66" s="502"/>
      <c r="B66" s="69" t="str">
        <f>IFERROR(VLOOKUP(Government_revenues_table19[[#This Row],[GFS Classification]],[3]!Table6_GFS_codes_classification[#Data],COLUMNS($F:F)+3,FALSE),"Do not enter data")</f>
        <v>Do not enter data</v>
      </c>
      <c r="C66" s="69" t="str">
        <f>IFERROR(VLOOKUP(Government_revenues_table19[[#This Row],[GFS Classification]],[3]!Table6_GFS_codes_classification[#Data],COLUMNS($F:G)+3,FALSE),"Do not enter data")</f>
        <v>Do not enter data</v>
      </c>
      <c r="D66" s="69" t="str">
        <f>IFERROR(VLOOKUP(Government_revenues_table19[[#This Row],[GFS Classification]],[3]!Table6_GFS_codes_classification[#Data],COLUMNS($F:H)+3,FALSE),"Do not enter data")</f>
        <v>Do not enter data</v>
      </c>
      <c r="E66" s="69" t="str">
        <f>IFERROR(VLOOKUP(Government_revenues_table19[[#This Row],[GFS Classification]],[3]!Table6_GFS_codes_classification[#Data],COLUMNS($F:I)+3,FALSE),"Do not enter data")</f>
        <v>Do not enter data</v>
      </c>
      <c r="F66" s="303" t="s">
        <v>1052</v>
      </c>
      <c r="G66" s="303" t="s">
        <v>657</v>
      </c>
      <c r="H66" s="303" t="s">
        <v>1074</v>
      </c>
      <c r="I66" s="303" t="s">
        <v>627</v>
      </c>
      <c r="J66" s="302">
        <v>311721.47023423755</v>
      </c>
      <c r="K66" s="303" t="s">
        <v>499</v>
      </c>
      <c r="L66" s="502"/>
      <c r="M66" s="502"/>
      <c r="N66" s="502"/>
      <c r="O66" s="502"/>
      <c r="P66" s="502"/>
      <c r="Q66" s="502"/>
      <c r="R66" s="505"/>
      <c r="S66" s="502"/>
      <c r="T66" s="505"/>
      <c r="U66" s="502"/>
    </row>
    <row r="67" spans="1:21">
      <c r="A67" s="502"/>
      <c r="B67" s="68" t="str">
        <f>IFERROR(VLOOKUP(Government_revenues_table19[[#This Row],[GFS Classification]],[3]!Table6_GFS_codes_classification[#Data],COLUMNS($F:F)+3,FALSE),"Do not enter data")</f>
        <v>Do not enter data</v>
      </c>
      <c r="C67" s="68" t="str">
        <f>IFERROR(VLOOKUP(Government_revenues_table19[[#This Row],[GFS Classification]],[3]!Table6_GFS_codes_classification[#Data],COLUMNS($F:G)+3,FALSE),"Do not enter data")</f>
        <v>Do not enter data</v>
      </c>
      <c r="D67" s="68" t="str">
        <f>IFERROR(VLOOKUP(Government_revenues_table19[[#This Row],[GFS Classification]],[3]!Table6_GFS_codes_classification[#Data],COLUMNS($F:H)+3,FALSE),"Do not enter data")</f>
        <v>Do not enter data</v>
      </c>
      <c r="E67" s="68" t="str">
        <f>IFERROR(VLOOKUP(Government_revenues_table19[[#This Row],[GFS Classification]],[3]!Table6_GFS_codes_classification[#Data],COLUMNS($F:I)+3,FALSE),"Do not enter data")</f>
        <v>Do not enter data</v>
      </c>
      <c r="F67" s="310"/>
      <c r="G67" s="502"/>
      <c r="H67" s="502"/>
      <c r="I67" s="502"/>
      <c r="J67" s="506"/>
      <c r="K67" s="502"/>
      <c r="L67" s="502"/>
      <c r="M67" s="502"/>
      <c r="N67" s="502"/>
      <c r="O67" s="502"/>
      <c r="P67" s="502"/>
      <c r="Q67" s="502"/>
      <c r="R67" s="502"/>
      <c r="S67" s="502"/>
      <c r="T67" s="502"/>
      <c r="U67" s="502"/>
    </row>
    <row r="68" spans="1:21" ht="16.5" thickBot="1">
      <c r="A68" s="502"/>
      <c r="B68" s="502"/>
      <c r="C68" s="502"/>
      <c r="D68" s="502"/>
      <c r="E68" s="502"/>
      <c r="F68" s="502"/>
      <c r="G68" s="502"/>
      <c r="H68" s="502"/>
      <c r="I68" s="502"/>
      <c r="J68" s="502"/>
      <c r="K68" s="502"/>
      <c r="L68" s="502"/>
      <c r="M68" s="502"/>
      <c r="N68" s="502"/>
      <c r="O68" s="502"/>
      <c r="P68" s="502"/>
      <c r="Q68" s="502"/>
      <c r="R68" s="502"/>
      <c r="S68" s="502"/>
      <c r="T68" s="502"/>
      <c r="U68" s="502"/>
    </row>
    <row r="69" spans="1:21" ht="20.25" thickBot="1">
      <c r="A69" s="502"/>
      <c r="B69" s="502"/>
      <c r="C69" s="502"/>
      <c r="D69" s="502"/>
      <c r="E69" s="502"/>
      <c r="F69" s="502"/>
      <c r="G69" s="502"/>
      <c r="H69" s="502"/>
      <c r="I69" s="311" t="s">
        <v>1075</v>
      </c>
      <c r="J69" s="312">
        <v>349365580.6916101</v>
      </c>
      <c r="K69" s="502"/>
      <c r="L69" s="502"/>
      <c r="M69" s="502"/>
      <c r="N69" s="502"/>
      <c r="O69" s="502"/>
      <c r="P69" s="502"/>
      <c r="Q69" s="502"/>
      <c r="R69" s="502"/>
      <c r="S69" s="502"/>
      <c r="T69" s="505"/>
      <c r="U69" s="502"/>
    </row>
    <row r="70" spans="1:21" ht="16.5" thickBot="1">
      <c r="A70" s="502"/>
      <c r="B70" s="502"/>
      <c r="C70" s="502"/>
      <c r="D70" s="502"/>
      <c r="E70" s="502"/>
      <c r="F70" s="502"/>
      <c r="G70" s="502"/>
      <c r="H70" s="502"/>
      <c r="I70" s="419"/>
      <c r="J70" s="504"/>
      <c r="K70" s="502"/>
      <c r="L70" s="502"/>
      <c r="M70" s="502"/>
      <c r="N70" s="502"/>
      <c r="O70" s="502"/>
      <c r="P70" s="502"/>
      <c r="Q70" s="502"/>
      <c r="R70" s="502"/>
      <c r="S70" s="502"/>
      <c r="T70" s="502"/>
      <c r="U70" s="502"/>
    </row>
    <row r="71" spans="1:21" ht="18.75" customHeight="1" thickBot="1">
      <c r="A71" s="502"/>
      <c r="B71" s="502"/>
      <c r="C71" s="502"/>
      <c r="D71" s="502"/>
      <c r="E71" s="502"/>
      <c r="F71" s="502"/>
      <c r="G71" s="502"/>
      <c r="H71" s="502"/>
      <c r="I71" s="313" t="e">
        <f>"Total in "&amp;'[3]Part 1 - About'!E50</f>
        <v>#REF!</v>
      </c>
      <c r="J71" s="70">
        <v>37734976370.500809</v>
      </c>
      <c r="K71" s="502"/>
      <c r="L71" s="502"/>
      <c r="M71" s="502"/>
      <c r="N71" s="502"/>
      <c r="O71" s="502"/>
      <c r="P71" s="502"/>
      <c r="Q71" s="502"/>
      <c r="R71" s="502"/>
      <c r="S71" s="502"/>
      <c r="T71" s="502"/>
      <c r="U71" s="502"/>
    </row>
    <row r="72" spans="1:21" ht="15.75" customHeight="1">
      <c r="A72" s="502"/>
      <c r="B72" s="502"/>
      <c r="C72" s="502"/>
      <c r="D72" s="502"/>
      <c r="E72" s="502"/>
      <c r="F72" s="502"/>
      <c r="G72" s="502"/>
      <c r="H72" s="502"/>
      <c r="I72" s="502"/>
      <c r="J72" s="502"/>
      <c r="K72" s="502"/>
      <c r="L72" s="502"/>
      <c r="M72" s="502"/>
      <c r="N72" s="502"/>
      <c r="O72" s="502"/>
      <c r="P72" s="502"/>
      <c r="Q72" s="502"/>
      <c r="R72" s="502"/>
      <c r="S72" s="502"/>
      <c r="T72" s="502"/>
      <c r="U72" s="502"/>
    </row>
    <row r="73" spans="1:21">
      <c r="A73" s="502"/>
      <c r="B73" s="502"/>
      <c r="C73" s="502"/>
      <c r="D73" s="502"/>
      <c r="E73" s="502"/>
      <c r="F73" s="502"/>
      <c r="G73" s="502"/>
      <c r="H73" s="502"/>
      <c r="I73" s="502"/>
      <c r="J73" s="507"/>
      <c r="K73" s="502"/>
      <c r="L73" s="502"/>
      <c r="M73" s="502"/>
      <c r="N73" s="502"/>
      <c r="O73" s="502"/>
      <c r="P73" s="502"/>
      <c r="Q73" s="502"/>
      <c r="R73" s="502"/>
      <c r="S73" s="502"/>
      <c r="T73" s="502"/>
      <c r="U73" s="502"/>
    </row>
    <row r="74" spans="1:21">
      <c r="A74" s="502"/>
      <c r="B74" s="502"/>
      <c r="C74" s="502"/>
      <c r="D74" s="502"/>
      <c r="E74" s="502"/>
      <c r="F74" s="502"/>
      <c r="G74" s="502"/>
      <c r="H74" s="502"/>
      <c r="I74" s="502"/>
      <c r="J74" s="502"/>
      <c r="K74" s="502"/>
      <c r="L74" s="502"/>
      <c r="M74" s="502"/>
      <c r="N74" s="502"/>
      <c r="O74" s="502"/>
      <c r="P74" s="502"/>
      <c r="Q74" s="502"/>
      <c r="R74" s="502"/>
      <c r="S74" s="502"/>
      <c r="T74" s="502"/>
      <c r="U74" s="502"/>
    </row>
    <row r="75" spans="1:21" ht="24">
      <c r="A75" s="502"/>
      <c r="B75" s="502"/>
      <c r="C75" s="502"/>
      <c r="D75" s="502"/>
      <c r="E75" s="502"/>
      <c r="F75" s="451" t="s">
        <v>1076</v>
      </c>
      <c r="G75" s="451"/>
      <c r="H75" s="314"/>
      <c r="I75" s="314"/>
      <c r="J75" s="314"/>
      <c r="K75" s="314"/>
      <c r="L75" s="502"/>
      <c r="M75" s="502"/>
      <c r="N75" s="502"/>
      <c r="O75" s="502"/>
      <c r="P75" s="502"/>
      <c r="Q75" s="502"/>
      <c r="R75" s="502"/>
      <c r="S75" s="502"/>
      <c r="T75" s="502"/>
      <c r="U75" s="502"/>
    </row>
    <row r="76" spans="1:21" ht="15.75" customHeight="1">
      <c r="A76" s="502"/>
      <c r="B76" s="502"/>
      <c r="C76" s="502"/>
      <c r="D76" s="502"/>
      <c r="E76" s="502"/>
      <c r="F76" s="452" t="s">
        <v>1077</v>
      </c>
      <c r="G76" s="315"/>
      <c r="H76" s="315"/>
      <c r="I76" s="315"/>
      <c r="J76" s="71"/>
      <c r="K76" s="315"/>
      <c r="L76" s="502"/>
      <c r="M76" s="502"/>
      <c r="N76" s="502"/>
      <c r="O76" s="502"/>
      <c r="P76" s="502"/>
      <c r="Q76" s="502"/>
      <c r="R76" s="502"/>
      <c r="S76" s="502"/>
      <c r="T76" s="502"/>
      <c r="U76" s="502"/>
    </row>
    <row r="77" spans="1:21">
      <c r="A77" s="502"/>
      <c r="B77" s="502"/>
      <c r="C77" s="502"/>
      <c r="D77" s="502"/>
      <c r="E77" s="502"/>
      <c r="F77" s="452"/>
      <c r="G77" s="315"/>
      <c r="H77" s="315"/>
      <c r="I77" s="315"/>
      <c r="J77" s="71"/>
      <c r="K77" s="315"/>
      <c r="L77" s="502"/>
      <c r="M77" s="502"/>
      <c r="N77" s="502"/>
      <c r="O77" s="502"/>
      <c r="P77" s="502"/>
      <c r="Q77" s="502"/>
      <c r="R77" s="502"/>
      <c r="S77" s="502"/>
      <c r="T77" s="502"/>
      <c r="U77" s="502"/>
    </row>
    <row r="78" spans="1:21">
      <c r="A78" s="502"/>
      <c r="B78" s="502"/>
      <c r="C78" s="502"/>
      <c r="D78" s="502"/>
      <c r="E78" s="502"/>
      <c r="F78" s="452"/>
      <c r="G78" s="315"/>
      <c r="H78" s="315"/>
      <c r="I78" s="315"/>
      <c r="J78" s="71"/>
      <c r="K78" s="315"/>
      <c r="L78" s="502"/>
      <c r="M78" s="502"/>
      <c r="N78" s="502"/>
      <c r="O78" s="502"/>
      <c r="P78" s="502"/>
      <c r="Q78" s="502"/>
      <c r="R78" s="502"/>
      <c r="S78" s="502"/>
      <c r="T78" s="502"/>
      <c r="U78" s="502"/>
    </row>
    <row r="79" spans="1:21">
      <c r="A79" s="502"/>
      <c r="B79" s="502"/>
      <c r="C79" s="502"/>
      <c r="D79" s="502"/>
      <c r="E79" s="502"/>
      <c r="F79" s="452" t="s">
        <v>1078</v>
      </c>
      <c r="G79" s="315" t="s">
        <v>1079</v>
      </c>
      <c r="H79" s="315"/>
      <c r="I79" s="315"/>
      <c r="J79" s="71"/>
      <c r="K79" s="315"/>
      <c r="L79" s="502"/>
      <c r="M79" s="502"/>
      <c r="N79" s="502"/>
      <c r="O79" s="502"/>
      <c r="P79" s="502"/>
      <c r="Q79" s="502"/>
      <c r="R79" s="502"/>
      <c r="S79" s="502"/>
      <c r="T79" s="502"/>
      <c r="U79" s="502"/>
    </row>
    <row r="80" spans="1:21">
      <c r="A80" s="502"/>
      <c r="B80" s="502"/>
      <c r="C80" s="502"/>
      <c r="D80" s="502"/>
      <c r="E80" s="502"/>
      <c r="F80" s="452" t="s">
        <v>1080</v>
      </c>
      <c r="G80" s="315" t="s">
        <v>1081</v>
      </c>
      <c r="H80" s="315"/>
      <c r="I80" s="315"/>
      <c r="J80" s="71"/>
      <c r="K80" s="315"/>
      <c r="L80" s="502"/>
      <c r="M80" s="502"/>
      <c r="N80" s="502"/>
      <c r="O80" s="502"/>
      <c r="P80" s="502"/>
      <c r="Q80" s="502"/>
      <c r="R80" s="502"/>
      <c r="S80" s="502"/>
      <c r="T80" s="502"/>
      <c r="U80" s="502"/>
    </row>
    <row r="81" spans="1:21">
      <c r="A81" s="502"/>
      <c r="B81" s="502"/>
      <c r="C81" s="502"/>
      <c r="D81" s="502"/>
      <c r="E81" s="502"/>
      <c r="F81" s="452"/>
      <c r="G81" s="72" t="s">
        <v>648</v>
      </c>
      <c r="H81" s="72" t="s">
        <v>1033</v>
      </c>
      <c r="I81" s="72" t="s">
        <v>1034</v>
      </c>
      <c r="J81" s="73" t="s">
        <v>1035</v>
      </c>
      <c r="K81" s="72" t="s">
        <v>653</v>
      </c>
      <c r="L81" s="502"/>
      <c r="M81" s="502"/>
      <c r="N81" s="502"/>
      <c r="O81" s="502"/>
      <c r="P81" s="502"/>
      <c r="Q81" s="502"/>
      <c r="R81" s="502"/>
      <c r="S81" s="502"/>
      <c r="T81" s="502"/>
      <c r="U81" s="502"/>
    </row>
    <row r="82" spans="1:21" ht="15.75" customHeight="1">
      <c r="A82" s="502"/>
      <c r="B82" s="502"/>
      <c r="C82" s="502"/>
      <c r="D82" s="502"/>
      <c r="E82" s="502"/>
      <c r="F82" s="452"/>
      <c r="G82" s="74" t="s">
        <v>657</v>
      </c>
      <c r="H82" s="74" t="s">
        <v>1082</v>
      </c>
      <c r="I82" s="74" t="s">
        <v>585</v>
      </c>
      <c r="J82" s="316">
        <v>3093232.1081381352</v>
      </c>
      <c r="K82" s="317" t="s">
        <v>499</v>
      </c>
      <c r="L82" s="502"/>
      <c r="M82" s="502"/>
      <c r="N82" s="502"/>
      <c r="O82" s="502"/>
      <c r="P82" s="502"/>
      <c r="Q82" s="502"/>
      <c r="R82" s="502"/>
      <c r="S82" s="502"/>
      <c r="T82" s="502"/>
      <c r="U82" s="502"/>
    </row>
    <row r="83" spans="1:21">
      <c r="A83" s="502"/>
      <c r="B83" s="502"/>
      <c r="C83" s="502"/>
      <c r="D83" s="502"/>
      <c r="E83" s="502"/>
      <c r="F83" s="452"/>
      <c r="G83" s="315" t="s">
        <v>871</v>
      </c>
      <c r="H83" s="315" t="s">
        <v>1082</v>
      </c>
      <c r="I83" s="74" t="s">
        <v>585</v>
      </c>
      <c r="J83" s="318">
        <v>737129.30284232937</v>
      </c>
      <c r="K83" s="319" t="s">
        <v>499</v>
      </c>
      <c r="L83" s="502"/>
      <c r="M83" s="502"/>
      <c r="N83" s="502"/>
      <c r="O83" s="502"/>
      <c r="P83" s="502"/>
      <c r="Q83" s="502"/>
      <c r="R83" s="502"/>
      <c r="S83" s="502"/>
      <c r="T83" s="502"/>
      <c r="U83" s="502"/>
    </row>
    <row r="84" spans="1:21">
      <c r="A84" s="502"/>
      <c r="B84" s="502"/>
      <c r="C84" s="502"/>
      <c r="D84" s="502"/>
      <c r="E84" s="502"/>
      <c r="F84" s="452"/>
      <c r="G84" s="315" t="s">
        <v>635</v>
      </c>
      <c r="H84" s="315" t="s">
        <v>1082</v>
      </c>
      <c r="I84" s="315" t="s">
        <v>585</v>
      </c>
      <c r="J84" s="320">
        <v>1623923.7107675215</v>
      </c>
      <c r="K84" s="315" t="s">
        <v>499</v>
      </c>
      <c r="L84" s="502"/>
      <c r="M84" s="502"/>
      <c r="N84" s="502"/>
      <c r="O84" s="502"/>
      <c r="P84" s="502"/>
      <c r="Q84" s="502"/>
      <c r="R84" s="502"/>
      <c r="S84" s="502"/>
      <c r="T84" s="502"/>
      <c r="U84" s="502"/>
    </row>
    <row r="85" spans="1:21" ht="16.5" thickBot="1">
      <c r="A85" s="502"/>
      <c r="B85" s="502"/>
      <c r="C85" s="502"/>
      <c r="D85" s="502"/>
      <c r="E85" s="502"/>
      <c r="F85" s="452"/>
      <c r="G85" s="75" t="s">
        <v>1083</v>
      </c>
      <c r="H85" s="75"/>
      <c r="I85" s="75"/>
      <c r="J85" s="76">
        <v>5454285.1217479864</v>
      </c>
      <c r="K85" s="75" t="s">
        <v>499</v>
      </c>
      <c r="L85" s="502"/>
      <c r="M85" s="502"/>
      <c r="N85" s="502"/>
      <c r="O85" s="502"/>
      <c r="P85" s="502"/>
      <c r="Q85" s="502"/>
      <c r="R85" s="502"/>
      <c r="S85" s="502"/>
      <c r="T85" s="502"/>
      <c r="U85" s="502"/>
    </row>
    <row r="86" spans="1:21" ht="16.5" thickTop="1">
      <c r="A86" s="502"/>
      <c r="B86" s="502"/>
      <c r="C86" s="502"/>
      <c r="D86" s="502"/>
      <c r="E86" s="502"/>
      <c r="F86" s="452" t="s">
        <v>1084</v>
      </c>
      <c r="G86" s="315" t="s">
        <v>1085</v>
      </c>
      <c r="H86" s="315"/>
      <c r="I86" s="315"/>
      <c r="J86" s="71"/>
      <c r="K86" s="315"/>
      <c r="L86" s="502"/>
      <c r="M86" s="502"/>
      <c r="N86" s="502"/>
      <c r="O86" s="502"/>
      <c r="P86" s="502"/>
      <c r="Q86" s="502"/>
      <c r="R86" s="502"/>
      <c r="S86" s="502"/>
      <c r="T86" s="502"/>
      <c r="U86" s="502"/>
    </row>
    <row r="87" spans="1:21">
      <c r="A87" s="502"/>
      <c r="B87" s="502"/>
      <c r="C87" s="502"/>
      <c r="D87" s="502"/>
      <c r="E87" s="502"/>
      <c r="F87" s="452" t="s">
        <v>1086</v>
      </c>
      <c r="G87" s="315" t="s">
        <v>1087</v>
      </c>
      <c r="H87" s="315"/>
      <c r="I87" s="315"/>
      <c r="J87" s="71"/>
      <c r="K87" s="315"/>
      <c r="L87" s="502"/>
      <c r="M87" s="502"/>
      <c r="N87" s="502"/>
      <c r="O87" s="502"/>
      <c r="P87" s="502"/>
      <c r="Q87" s="502"/>
      <c r="R87" s="502"/>
      <c r="S87" s="502"/>
      <c r="T87" s="502"/>
      <c r="U87" s="502"/>
    </row>
    <row r="88" spans="1:21">
      <c r="A88" s="502"/>
      <c r="B88" s="502"/>
      <c r="C88" s="502"/>
      <c r="D88" s="502"/>
      <c r="E88" s="502"/>
      <c r="F88" s="452" t="s">
        <v>1088</v>
      </c>
      <c r="G88" s="315" t="s">
        <v>1089</v>
      </c>
      <c r="H88" s="315"/>
      <c r="I88" s="315"/>
      <c r="J88" s="71"/>
      <c r="K88" s="315"/>
      <c r="L88" s="502"/>
      <c r="M88" s="502"/>
      <c r="N88" s="502"/>
      <c r="O88" s="502"/>
      <c r="P88" s="502"/>
      <c r="Q88" s="502"/>
      <c r="R88" s="502"/>
      <c r="S88" s="502"/>
      <c r="T88" s="502"/>
      <c r="U88" s="502"/>
    </row>
    <row r="89" spans="1:21">
      <c r="A89" s="502"/>
      <c r="B89" s="502"/>
      <c r="C89" s="502"/>
      <c r="D89" s="502"/>
      <c r="E89" s="502"/>
      <c r="F89" s="452"/>
      <c r="G89" s="315"/>
      <c r="H89" s="315"/>
      <c r="I89" s="315"/>
      <c r="J89" s="71"/>
      <c r="K89" s="315"/>
      <c r="L89" s="502"/>
      <c r="M89" s="502"/>
      <c r="N89" s="502"/>
      <c r="O89" s="502"/>
      <c r="P89" s="502"/>
      <c r="Q89" s="502"/>
      <c r="R89" s="502"/>
      <c r="S89" s="502"/>
      <c r="T89" s="502"/>
      <c r="U89" s="502"/>
    </row>
    <row r="90" spans="1:21">
      <c r="A90" s="502"/>
      <c r="B90" s="502"/>
      <c r="C90" s="502"/>
      <c r="D90" s="502"/>
      <c r="E90" s="502"/>
      <c r="F90" s="452"/>
      <c r="G90" s="315"/>
      <c r="H90" s="315"/>
      <c r="I90" s="315"/>
      <c r="J90" s="71"/>
      <c r="K90" s="315"/>
      <c r="L90" s="502"/>
      <c r="M90" s="502"/>
      <c r="N90" s="502"/>
      <c r="O90" s="502"/>
      <c r="P90" s="502"/>
      <c r="Q90" s="502"/>
      <c r="R90" s="502"/>
      <c r="S90" s="502"/>
      <c r="T90" s="502"/>
      <c r="U90" s="502"/>
    </row>
    <row r="91" spans="1:21">
      <c r="A91" s="502"/>
      <c r="B91" s="502"/>
      <c r="C91" s="502"/>
      <c r="D91" s="502"/>
      <c r="E91" s="502"/>
      <c r="F91" s="452"/>
      <c r="G91" s="315"/>
      <c r="H91" s="315"/>
      <c r="I91" s="315"/>
      <c r="J91" s="71"/>
      <c r="K91" s="315"/>
      <c r="L91" s="502"/>
      <c r="M91" s="502"/>
      <c r="N91" s="502"/>
      <c r="O91" s="502"/>
      <c r="P91" s="502"/>
      <c r="Q91" s="502"/>
      <c r="R91" s="502"/>
      <c r="S91" s="502"/>
      <c r="T91" s="502"/>
      <c r="U91" s="502"/>
    </row>
    <row r="92" spans="1:21">
      <c r="A92" s="502"/>
      <c r="B92" s="502"/>
      <c r="C92" s="502"/>
      <c r="D92" s="502"/>
      <c r="E92" s="502"/>
      <c r="F92" s="452"/>
      <c r="G92" s="315"/>
      <c r="H92" s="315"/>
      <c r="I92" s="315"/>
      <c r="J92" s="71"/>
      <c r="K92" s="315"/>
      <c r="L92" s="502"/>
      <c r="M92" s="502"/>
      <c r="N92" s="502"/>
      <c r="O92" s="502"/>
      <c r="P92" s="502"/>
      <c r="Q92" s="502"/>
      <c r="R92" s="502"/>
      <c r="S92" s="502"/>
      <c r="T92" s="502"/>
      <c r="U92" s="502"/>
    </row>
    <row r="93" spans="1:21">
      <c r="A93" s="502"/>
      <c r="B93" s="502"/>
      <c r="C93" s="502"/>
      <c r="D93" s="502"/>
      <c r="E93" s="502"/>
      <c r="F93" s="452"/>
      <c r="G93" s="315"/>
      <c r="H93" s="315"/>
      <c r="I93" s="315"/>
      <c r="J93" s="71"/>
      <c r="K93" s="315"/>
      <c r="L93" s="502"/>
      <c r="M93" s="502"/>
      <c r="N93" s="502"/>
      <c r="O93" s="502"/>
      <c r="P93" s="502"/>
      <c r="Q93" s="502"/>
      <c r="R93" s="502"/>
      <c r="S93" s="502"/>
      <c r="T93" s="502"/>
      <c r="U93" s="502"/>
    </row>
    <row r="94" spans="1:21">
      <c r="A94" s="502"/>
      <c r="B94" s="502"/>
      <c r="C94" s="502"/>
      <c r="D94" s="502"/>
      <c r="E94" s="502"/>
      <c r="F94" s="452"/>
      <c r="G94" s="315"/>
      <c r="H94" s="315"/>
      <c r="I94" s="315"/>
      <c r="J94" s="71"/>
      <c r="K94" s="315"/>
      <c r="L94" s="502"/>
      <c r="M94" s="502"/>
      <c r="N94" s="502"/>
      <c r="O94" s="502"/>
      <c r="P94" s="502"/>
      <c r="Q94" s="502"/>
      <c r="R94" s="502"/>
      <c r="S94" s="502"/>
      <c r="T94" s="502"/>
      <c r="U94" s="502"/>
    </row>
    <row r="95" spans="1:21">
      <c r="A95" s="502"/>
      <c r="B95" s="502"/>
      <c r="C95" s="502"/>
      <c r="D95" s="502"/>
      <c r="E95" s="502"/>
      <c r="F95" s="223"/>
      <c r="G95" s="223"/>
      <c r="H95" s="223"/>
      <c r="I95" s="223"/>
      <c r="J95" s="223"/>
      <c r="K95" s="223"/>
      <c r="L95" s="502"/>
      <c r="M95" s="502"/>
      <c r="N95" s="502"/>
      <c r="O95" s="502"/>
      <c r="P95" s="502"/>
      <c r="Q95" s="502"/>
      <c r="R95" s="502"/>
      <c r="S95" s="502"/>
      <c r="T95" s="502"/>
      <c r="U95" s="502"/>
    </row>
    <row r="96" spans="1:21" ht="16.5" thickBot="1">
      <c r="A96" s="502"/>
      <c r="B96" s="502"/>
      <c r="C96" s="502"/>
      <c r="D96" s="502"/>
      <c r="E96" s="502"/>
      <c r="F96" s="583"/>
      <c r="G96" s="583"/>
      <c r="H96" s="583"/>
      <c r="I96" s="583"/>
      <c r="J96" s="583"/>
      <c r="K96" s="583"/>
      <c r="L96" s="583"/>
      <c r="M96" s="583"/>
      <c r="N96" s="583"/>
      <c r="O96" s="502"/>
      <c r="P96" s="502"/>
      <c r="Q96" s="502"/>
      <c r="R96" s="502"/>
      <c r="S96" s="502"/>
      <c r="T96" s="502"/>
      <c r="U96" s="502"/>
    </row>
    <row r="97" spans="1:21">
      <c r="A97" s="502"/>
      <c r="B97" s="502"/>
      <c r="C97" s="502"/>
      <c r="D97" s="502"/>
      <c r="E97" s="502"/>
      <c r="F97" s="584"/>
      <c r="G97" s="584"/>
      <c r="H97" s="584"/>
      <c r="I97" s="584"/>
      <c r="J97" s="584"/>
      <c r="K97" s="584"/>
      <c r="L97" s="584"/>
      <c r="M97" s="584"/>
      <c r="N97" s="584"/>
      <c r="O97" s="502"/>
      <c r="P97" s="502"/>
      <c r="Q97" s="502"/>
      <c r="R97" s="502"/>
      <c r="S97" s="502"/>
      <c r="T97" s="502"/>
      <c r="U97" s="502"/>
    </row>
    <row r="98" spans="1:21" ht="16.5" thickBot="1">
      <c r="A98" s="502"/>
      <c r="B98" s="502"/>
      <c r="C98" s="502"/>
      <c r="D98" s="502"/>
      <c r="E98" s="502"/>
      <c r="F98" s="572" t="s">
        <v>1090</v>
      </c>
      <c r="G98" s="573"/>
      <c r="H98" s="573"/>
      <c r="I98" s="573"/>
      <c r="J98" s="573"/>
      <c r="K98" s="573"/>
      <c r="L98" s="573"/>
      <c r="M98" s="573"/>
      <c r="N98" s="573"/>
      <c r="O98" s="502"/>
      <c r="P98" s="502"/>
      <c r="Q98" s="502"/>
      <c r="R98" s="502"/>
      <c r="S98" s="502"/>
      <c r="T98" s="502"/>
      <c r="U98" s="502"/>
    </row>
    <row r="99" spans="1:21">
      <c r="A99" s="502"/>
      <c r="B99" s="502"/>
      <c r="C99" s="502"/>
      <c r="D99" s="502"/>
      <c r="E99" s="502"/>
      <c r="F99" s="574" t="s">
        <v>1091</v>
      </c>
      <c r="G99" s="575"/>
      <c r="H99" s="575"/>
      <c r="I99" s="575"/>
      <c r="J99" s="575"/>
      <c r="K99" s="575"/>
      <c r="L99" s="575"/>
      <c r="M99" s="575"/>
      <c r="N99" s="575"/>
      <c r="O99" s="502"/>
      <c r="P99" s="502"/>
      <c r="Q99" s="502"/>
      <c r="R99" s="502"/>
      <c r="S99" s="502"/>
      <c r="T99" s="502"/>
      <c r="U99" s="502"/>
    </row>
    <row r="100" spans="1:21" ht="16.5" thickBot="1">
      <c r="A100" s="502"/>
      <c r="B100" s="502"/>
      <c r="C100" s="502"/>
      <c r="D100" s="502"/>
      <c r="E100" s="502"/>
      <c r="F100" s="585"/>
      <c r="G100" s="585"/>
      <c r="H100" s="585"/>
      <c r="I100" s="585"/>
      <c r="J100" s="585"/>
      <c r="K100" s="585"/>
      <c r="L100" s="585"/>
      <c r="M100" s="585"/>
      <c r="N100" s="585"/>
      <c r="O100" s="502"/>
      <c r="P100" s="502"/>
      <c r="Q100" s="502"/>
      <c r="R100" s="502"/>
      <c r="S100" s="502"/>
      <c r="T100" s="502"/>
      <c r="U100" s="502"/>
    </row>
    <row r="101" spans="1:21">
      <c r="A101" s="502"/>
      <c r="B101" s="502"/>
      <c r="C101" s="502"/>
      <c r="D101" s="502"/>
      <c r="E101" s="502"/>
      <c r="F101" s="539" t="s">
        <v>30</v>
      </c>
      <c r="G101" s="539"/>
      <c r="H101" s="539"/>
      <c r="I101" s="539"/>
      <c r="J101" s="539"/>
      <c r="K101" s="539"/>
      <c r="L101" s="539"/>
      <c r="M101" s="539"/>
      <c r="N101" s="539"/>
      <c r="O101" s="502"/>
      <c r="P101" s="502"/>
      <c r="Q101" s="502"/>
      <c r="R101" s="502"/>
      <c r="S101" s="502"/>
      <c r="T101" s="502"/>
      <c r="U101" s="502"/>
    </row>
    <row r="102" spans="1:21">
      <c r="A102" s="502"/>
      <c r="B102" s="502"/>
      <c r="C102" s="502"/>
      <c r="D102" s="502"/>
      <c r="E102" s="502"/>
      <c r="F102" s="520" t="s">
        <v>31</v>
      </c>
      <c r="G102" s="520"/>
      <c r="H102" s="520"/>
      <c r="I102" s="520"/>
      <c r="J102" s="520"/>
      <c r="K102" s="520"/>
      <c r="L102" s="520"/>
      <c r="M102" s="520"/>
      <c r="N102" s="520"/>
      <c r="O102" s="502"/>
      <c r="P102" s="502"/>
      <c r="Q102" s="502"/>
      <c r="R102" s="502"/>
      <c r="S102" s="502"/>
      <c r="T102" s="502"/>
      <c r="U102" s="502"/>
    </row>
    <row r="103" spans="1:21">
      <c r="A103" s="502"/>
      <c r="B103" s="502"/>
      <c r="C103" s="502"/>
      <c r="D103" s="502"/>
      <c r="E103" s="502"/>
      <c r="F103" s="539" t="s">
        <v>1015</v>
      </c>
      <c r="G103" s="539"/>
      <c r="H103" s="539"/>
      <c r="I103" s="539"/>
      <c r="J103" s="539"/>
      <c r="K103" s="539"/>
      <c r="L103" s="539"/>
      <c r="M103" s="539"/>
      <c r="N103" s="539"/>
      <c r="O103" s="502"/>
      <c r="P103" s="502"/>
      <c r="Q103" s="502"/>
      <c r="R103" s="502"/>
      <c r="S103" s="502"/>
      <c r="T103" s="502"/>
      <c r="U103" s="502"/>
    </row>
    <row r="104" spans="1:21">
      <c r="A104" s="502"/>
      <c r="B104" s="502"/>
      <c r="C104" s="502"/>
      <c r="D104" s="502"/>
      <c r="E104" s="502"/>
      <c r="F104" s="502"/>
      <c r="G104" s="502"/>
      <c r="H104" s="502"/>
      <c r="I104" s="502"/>
      <c r="J104" s="502"/>
      <c r="K104" s="502"/>
      <c r="L104" s="502"/>
      <c r="M104" s="502"/>
      <c r="N104" s="502"/>
      <c r="O104" s="502"/>
      <c r="P104" s="502"/>
      <c r="Q104" s="502"/>
      <c r="R104" s="502"/>
      <c r="S104" s="502"/>
      <c r="T104" s="502"/>
      <c r="U104" s="502"/>
    </row>
  </sheetData>
  <sheetProtection insertRows="0"/>
  <protectedRanges>
    <protectedRange sqref="K69 F28:G67 I28:K67 K71" name="Government revenues_1_6"/>
    <protectedRange sqref="K82:K83" name="Government revenues_2_6"/>
  </protectedRanges>
  <mergeCells count="26">
    <mergeCell ref="F14:N14"/>
    <mergeCell ref="F15:N15"/>
    <mergeCell ref="F16:N16"/>
    <mergeCell ref="M27:N27"/>
    <mergeCell ref="F17:N17"/>
    <mergeCell ref="F18:N18"/>
    <mergeCell ref="F19:N19"/>
    <mergeCell ref="F20:N20"/>
    <mergeCell ref="F21:N21"/>
    <mergeCell ref="F22:N22"/>
    <mergeCell ref="F24:K24"/>
    <mergeCell ref="M24:N24"/>
    <mergeCell ref="M25:N25"/>
    <mergeCell ref="F26:K26"/>
    <mergeCell ref="M28:N32"/>
    <mergeCell ref="M33:N33"/>
    <mergeCell ref="M34:N34"/>
    <mergeCell ref="P52:U52"/>
    <mergeCell ref="F101:N101"/>
    <mergeCell ref="F102:N102"/>
    <mergeCell ref="F103:N103"/>
    <mergeCell ref="F96:N96"/>
    <mergeCell ref="F97:N97"/>
    <mergeCell ref="F98:N98"/>
    <mergeCell ref="F99:N99"/>
    <mergeCell ref="F100:N100"/>
  </mergeCells>
  <hyperlinks>
    <hyperlink ref="M25" r:id="rId1" location="r5-1" display="EITI Requirement 5.1" xr:uid="{00000000-0004-0000-0D00-000000000000}"/>
    <hyperlink ref="F26" r:id="rId2" location="r4-1" display="EITI Requirement 4.1" xr:uid="{00000000-0004-0000-0D00-000001000000}"/>
    <hyperlink ref="F99:J99" r:id="rId3" display="Give us your feedback or report a conflict in the data! Write to us at  data@eiti.org" xr:uid="{00000000-0004-0000-0D00-000002000000}"/>
    <hyperlink ref="F98:J98" r:id="rId4" display="For the latest version of Summary data templates, see  https://eiti.org/summary-data-template" xr:uid="{00000000-0004-0000-0D00-000003000000}"/>
    <hyperlink ref="M34:N34" r:id="rId5" display="or, https://www.imf.org/external/np/sta/gfsm/" xr:uid="{00000000-0004-0000-0D00-000004000000}"/>
    <hyperlink ref="M33:N33" r:id="rId6" display="For more guidance, please visit https://eiti.org/summary-data-template" xr:uid="{00000000-0004-0000-0D00-000005000000}"/>
  </hyperlinks>
  <pageMargins left="0.7" right="0.7" top="0.75" bottom="0.75" header="0.3" footer="0.3"/>
  <pageSetup paperSize="9" orientation="portrait" r:id="rId7"/>
  <colBreaks count="1" manualBreakCount="1">
    <brk id="12" max="1048575" man="1"/>
  </colBreaks>
  <drawing r:id="rId8"/>
  <tableParts count="1">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N894"/>
  <sheetViews>
    <sheetView showGridLines="0" zoomScale="145" zoomScaleNormal="145" workbookViewId="0">
      <selection sqref="A1:N891"/>
    </sheetView>
  </sheetViews>
  <sheetFormatPr defaultColWidth="9" defaultRowHeight="15.75"/>
  <cols>
    <col min="1" max="1" width="3.875" customWidth="1"/>
    <col min="2" max="2" width="0" hidden="1" customWidth="1"/>
    <col min="3" max="3" width="18.5" customWidth="1"/>
    <col min="4" max="4" width="26" bestFit="1" customWidth="1"/>
    <col min="5" max="5" width="30.5" bestFit="1" customWidth="1"/>
    <col min="6" max="6" width="31.5" bestFit="1" customWidth="1"/>
    <col min="7" max="7" width="34.375" bestFit="1" customWidth="1"/>
    <col min="8" max="8" width="22.875" bestFit="1" customWidth="1"/>
    <col min="9" max="9" width="27" bestFit="1" customWidth="1"/>
    <col min="10" max="10" width="22.5" customWidth="1"/>
    <col min="11" max="11" width="37.375" bestFit="1" customWidth="1"/>
    <col min="12" max="12" width="38.5" bestFit="1" customWidth="1"/>
    <col min="13" max="13" width="26" bestFit="1" customWidth="1"/>
    <col min="14" max="14" width="16.5" bestFit="1" customWidth="1"/>
    <col min="15" max="15" width="33.5" customWidth="1"/>
    <col min="16" max="16" width="4" customWidth="1"/>
    <col min="18" max="34" width="15.875" customWidth="1"/>
  </cols>
  <sheetData>
    <row r="1" spans="1:14">
      <c r="A1" s="419"/>
      <c r="B1" s="419"/>
      <c r="C1" s="419"/>
      <c r="D1" s="419"/>
      <c r="E1" s="419"/>
      <c r="F1" s="419"/>
      <c r="G1" s="419"/>
      <c r="H1" s="419"/>
      <c r="I1" s="419"/>
      <c r="J1" s="419"/>
      <c r="K1" s="419"/>
      <c r="L1" s="419"/>
      <c r="M1" s="419"/>
      <c r="N1" s="419"/>
    </row>
    <row r="2" spans="1:14" ht="16.5">
      <c r="A2" s="502"/>
      <c r="B2" s="502"/>
      <c r="C2" s="524" t="s">
        <v>1092</v>
      </c>
      <c r="D2" s="524"/>
      <c r="E2" s="524"/>
      <c r="F2" s="524"/>
      <c r="G2" s="524"/>
      <c r="H2" s="524"/>
      <c r="I2" s="524"/>
      <c r="J2" s="524"/>
      <c r="K2" s="524"/>
      <c r="L2" s="524"/>
      <c r="M2" s="524"/>
      <c r="N2" s="524"/>
    </row>
    <row r="3" spans="1:14" ht="21" customHeight="1">
      <c r="A3" s="419"/>
      <c r="B3" s="419"/>
      <c r="C3" s="604" t="s">
        <v>1093</v>
      </c>
      <c r="D3" s="604"/>
      <c r="E3" s="604"/>
      <c r="F3" s="604"/>
      <c r="G3" s="604"/>
      <c r="H3" s="604"/>
      <c r="I3" s="604"/>
      <c r="J3" s="604"/>
      <c r="K3" s="604"/>
      <c r="L3" s="604"/>
      <c r="M3" s="604"/>
      <c r="N3" s="604"/>
    </row>
    <row r="4" spans="1:14" ht="15.75" customHeight="1">
      <c r="A4" s="502"/>
      <c r="B4" s="502"/>
      <c r="C4" s="605" t="s">
        <v>1094</v>
      </c>
      <c r="D4" s="605"/>
      <c r="E4" s="605"/>
      <c r="F4" s="605"/>
      <c r="G4" s="605"/>
      <c r="H4" s="605"/>
      <c r="I4" s="605"/>
      <c r="J4" s="605"/>
      <c r="K4" s="605"/>
      <c r="L4" s="605"/>
      <c r="M4" s="605"/>
      <c r="N4" s="605"/>
    </row>
    <row r="5" spans="1:14" ht="15.75" customHeight="1">
      <c r="A5" s="502"/>
      <c r="B5" s="502"/>
      <c r="C5" s="605" t="s">
        <v>1095</v>
      </c>
      <c r="D5" s="605"/>
      <c r="E5" s="605"/>
      <c r="F5" s="605"/>
      <c r="G5" s="605"/>
      <c r="H5" s="605"/>
      <c r="I5" s="605"/>
      <c r="J5" s="605"/>
      <c r="K5" s="605"/>
      <c r="L5" s="605"/>
      <c r="M5" s="605"/>
      <c r="N5" s="605"/>
    </row>
    <row r="6" spans="1:14" ht="15.75" customHeight="1">
      <c r="A6" s="502"/>
      <c r="B6" s="502"/>
      <c r="C6" s="605" t="s">
        <v>1096</v>
      </c>
      <c r="D6" s="605"/>
      <c r="E6" s="605"/>
      <c r="F6" s="605"/>
      <c r="G6" s="605"/>
      <c r="H6" s="605"/>
      <c r="I6" s="605"/>
      <c r="J6" s="605"/>
      <c r="K6" s="605"/>
      <c r="L6" s="605"/>
      <c r="M6" s="605"/>
      <c r="N6" s="605"/>
    </row>
    <row r="7" spans="1:14" ht="15.75" customHeight="1">
      <c r="A7" s="502"/>
      <c r="B7" s="502"/>
      <c r="C7" s="605" t="s">
        <v>1097</v>
      </c>
      <c r="D7" s="605"/>
      <c r="E7" s="605"/>
      <c r="F7" s="605"/>
      <c r="G7" s="605"/>
      <c r="H7" s="605"/>
      <c r="I7" s="605"/>
      <c r="J7" s="605"/>
      <c r="K7" s="605"/>
      <c r="L7" s="605"/>
      <c r="M7" s="605"/>
      <c r="N7" s="605"/>
    </row>
    <row r="8" spans="1:14" ht="15.75" customHeight="1">
      <c r="A8" s="502"/>
      <c r="B8" s="502"/>
      <c r="C8" s="605" t="s">
        <v>1098</v>
      </c>
      <c r="D8" s="605"/>
      <c r="E8" s="605"/>
      <c r="F8" s="605"/>
      <c r="G8" s="605"/>
      <c r="H8" s="605"/>
      <c r="I8" s="605"/>
      <c r="J8" s="605"/>
      <c r="K8" s="605"/>
      <c r="L8" s="605"/>
      <c r="M8" s="605"/>
      <c r="N8" s="605"/>
    </row>
    <row r="9" spans="1:14" ht="15.75" customHeight="1">
      <c r="A9" s="502"/>
      <c r="B9" s="502"/>
      <c r="C9" s="593" t="s">
        <v>618</v>
      </c>
      <c r="D9" s="593"/>
      <c r="E9" s="593"/>
      <c r="F9" s="593"/>
      <c r="G9" s="593"/>
      <c r="H9" s="593"/>
      <c r="I9" s="593"/>
      <c r="J9" s="593"/>
      <c r="K9" s="593"/>
      <c r="L9" s="593"/>
      <c r="M9" s="593"/>
      <c r="N9" s="593"/>
    </row>
    <row r="10" spans="1:14">
      <c r="A10" s="419"/>
      <c r="B10" s="419"/>
      <c r="C10" s="616"/>
      <c r="D10" s="616"/>
      <c r="E10" s="616"/>
      <c r="F10" s="616"/>
      <c r="G10" s="616"/>
      <c r="H10" s="616"/>
      <c r="I10" s="616"/>
      <c r="J10" s="616"/>
      <c r="K10" s="616"/>
      <c r="L10" s="616"/>
      <c r="M10" s="616"/>
      <c r="N10" s="616"/>
    </row>
    <row r="11" spans="1:14" ht="24">
      <c r="A11" s="419"/>
      <c r="B11" s="419"/>
      <c r="C11" s="606" t="s">
        <v>1099</v>
      </c>
      <c r="D11" s="580"/>
      <c r="E11" s="580"/>
      <c r="F11" s="580"/>
      <c r="G11" s="580"/>
      <c r="H11" s="580"/>
      <c r="I11" s="580"/>
      <c r="J11" s="580"/>
      <c r="K11" s="580"/>
      <c r="L11" s="580"/>
      <c r="M11" s="580"/>
      <c r="N11" s="580"/>
    </row>
    <row r="12" spans="1:14" ht="14.25" customHeight="1">
      <c r="A12" s="502"/>
      <c r="B12" s="502"/>
      <c r="C12" s="502"/>
      <c r="D12" s="502"/>
      <c r="E12" s="502"/>
      <c r="F12" s="502"/>
      <c r="G12" s="502"/>
      <c r="H12" s="502"/>
      <c r="I12" s="502"/>
      <c r="J12" s="502"/>
      <c r="K12" s="502"/>
      <c r="L12" s="502"/>
      <c r="M12" s="502"/>
      <c r="N12" s="502"/>
    </row>
    <row r="13" spans="1:14" ht="15.75" customHeight="1">
      <c r="A13" s="502"/>
      <c r="B13" s="596" t="s">
        <v>1100</v>
      </c>
      <c r="C13" s="596"/>
      <c r="D13" s="596"/>
      <c r="E13" s="596"/>
      <c r="F13" s="596"/>
      <c r="G13" s="596"/>
      <c r="H13" s="596"/>
      <c r="I13" s="596"/>
      <c r="J13" s="596"/>
      <c r="K13" s="596"/>
      <c r="L13" s="596"/>
      <c r="M13" s="596"/>
      <c r="N13" s="596"/>
    </row>
    <row r="14" spans="1:14" ht="31.5" customHeight="1">
      <c r="A14" s="502"/>
      <c r="B14" s="502" t="s">
        <v>648</v>
      </c>
      <c r="C14" s="502" t="s">
        <v>1101</v>
      </c>
      <c r="D14" s="502" t="s">
        <v>1034</v>
      </c>
      <c r="E14" s="502" t="s">
        <v>1033</v>
      </c>
      <c r="F14" s="502" t="s">
        <v>1102</v>
      </c>
      <c r="G14" s="502" t="s">
        <v>1103</v>
      </c>
      <c r="H14" s="502" t="s">
        <v>1104</v>
      </c>
      <c r="I14" s="502" t="s">
        <v>1105</v>
      </c>
      <c r="J14" s="502" t="s">
        <v>1035</v>
      </c>
      <c r="K14" s="502" t="s">
        <v>1106</v>
      </c>
      <c r="L14" s="502" t="s">
        <v>1107</v>
      </c>
      <c r="M14" s="502" t="s">
        <v>1108</v>
      </c>
      <c r="N14" s="502" t="s">
        <v>1109</v>
      </c>
    </row>
    <row r="15" spans="1:14" ht="16.5">
      <c r="A15" s="502"/>
      <c r="B15" s="361" t="s">
        <v>657</v>
      </c>
      <c r="C15" t="s">
        <v>685</v>
      </c>
      <c r="D15" t="s">
        <v>1067</v>
      </c>
      <c r="E15" t="s">
        <v>1074</v>
      </c>
      <c r="F15" t="s">
        <v>1110</v>
      </c>
      <c r="G15" s="362" t="s">
        <v>1110</v>
      </c>
      <c r="I15" t="s">
        <v>499</v>
      </c>
      <c r="J15" s="363">
        <v>1296.1762799740764</v>
      </c>
      <c r="K15" t="s">
        <v>1110</v>
      </c>
    </row>
    <row r="16" spans="1:14" ht="16.5">
      <c r="A16" s="502"/>
      <c r="B16" s="502" t="s">
        <v>657</v>
      </c>
      <c r="C16" t="s">
        <v>820</v>
      </c>
      <c r="D16" t="s">
        <v>1067</v>
      </c>
      <c r="E16" t="s">
        <v>1074</v>
      </c>
      <c r="F16" t="s">
        <v>1110</v>
      </c>
      <c r="G16" s="362" t="s">
        <v>1110</v>
      </c>
      <c r="I16" t="s">
        <v>499</v>
      </c>
      <c r="J16" s="363">
        <v>1296.1762799740764</v>
      </c>
      <c r="K16" t="s">
        <v>1110</v>
      </c>
    </row>
    <row r="17" spans="1:11" ht="16.5">
      <c r="A17" s="502"/>
      <c r="B17" s="502" t="s">
        <v>657</v>
      </c>
      <c r="C17" t="s">
        <v>790</v>
      </c>
      <c r="D17" t="s">
        <v>1067</v>
      </c>
      <c r="E17" t="s">
        <v>1074</v>
      </c>
      <c r="F17" t="s">
        <v>1110</v>
      </c>
      <c r="G17" s="362" t="s">
        <v>1110</v>
      </c>
      <c r="I17" t="s">
        <v>499</v>
      </c>
      <c r="J17" s="363">
        <v>1296.1762799740764</v>
      </c>
      <c r="K17" t="s">
        <v>1110</v>
      </c>
    </row>
    <row r="18" spans="1:11" ht="16.5">
      <c r="A18" s="502"/>
      <c r="B18" s="502" t="s">
        <v>657</v>
      </c>
      <c r="C18" t="s">
        <v>747</v>
      </c>
      <c r="D18" t="s">
        <v>1067</v>
      </c>
      <c r="E18" t="s">
        <v>1074</v>
      </c>
      <c r="F18" t="s">
        <v>1110</v>
      </c>
      <c r="G18" s="362" t="s">
        <v>1110</v>
      </c>
      <c r="I18" t="s">
        <v>499</v>
      </c>
      <c r="J18" s="363">
        <v>12961.762799740764</v>
      </c>
      <c r="K18" t="s">
        <v>1110</v>
      </c>
    </row>
    <row r="19" spans="1:11" ht="16.5">
      <c r="A19" s="502"/>
      <c r="B19" s="502" t="s">
        <v>657</v>
      </c>
      <c r="C19" t="s">
        <v>859</v>
      </c>
      <c r="D19" t="s">
        <v>1067</v>
      </c>
      <c r="E19" t="s">
        <v>1074</v>
      </c>
      <c r="F19" t="s">
        <v>1110</v>
      </c>
      <c r="G19" s="362" t="s">
        <v>1110</v>
      </c>
      <c r="I19" t="s">
        <v>499</v>
      </c>
      <c r="J19" s="363">
        <v>1296.1762799740764</v>
      </c>
      <c r="K19" t="s">
        <v>1110</v>
      </c>
    </row>
    <row r="20" spans="1:11" ht="16.5">
      <c r="A20" s="502"/>
      <c r="B20" s="502" t="s">
        <v>657</v>
      </c>
      <c r="C20" t="s">
        <v>792</v>
      </c>
      <c r="D20" t="s">
        <v>1067</v>
      </c>
      <c r="E20" t="s">
        <v>1074</v>
      </c>
      <c r="F20" t="s">
        <v>1110</v>
      </c>
      <c r="G20" s="362" t="s">
        <v>1110</v>
      </c>
      <c r="I20" t="s">
        <v>499</v>
      </c>
      <c r="J20" s="363">
        <v>1296.1762799740764</v>
      </c>
      <c r="K20" t="s">
        <v>1110</v>
      </c>
    </row>
    <row r="21" spans="1:11" ht="16.5">
      <c r="A21" s="502"/>
      <c r="B21" s="502" t="s">
        <v>657</v>
      </c>
      <c r="C21" t="s">
        <v>733</v>
      </c>
      <c r="D21" t="s">
        <v>1067</v>
      </c>
      <c r="E21" t="s">
        <v>1074</v>
      </c>
      <c r="F21" t="s">
        <v>1110</v>
      </c>
      <c r="G21" s="362" t="s">
        <v>1110</v>
      </c>
      <c r="I21" t="s">
        <v>499</v>
      </c>
      <c r="J21" s="363">
        <v>1296.1762799740764</v>
      </c>
      <c r="K21" t="s">
        <v>1110</v>
      </c>
    </row>
    <row r="22" spans="1:11" ht="16.5">
      <c r="A22" s="502"/>
      <c r="B22" s="502" t="s">
        <v>657</v>
      </c>
      <c r="C22" t="s">
        <v>670</v>
      </c>
      <c r="D22" t="s">
        <v>1067</v>
      </c>
      <c r="E22" t="s">
        <v>1074</v>
      </c>
      <c r="F22" t="s">
        <v>1110</v>
      </c>
      <c r="G22" s="362" t="s">
        <v>1110</v>
      </c>
      <c r="I22" t="s">
        <v>499</v>
      </c>
      <c r="J22" s="363">
        <v>1296.1762799740764</v>
      </c>
      <c r="K22" t="s">
        <v>1110</v>
      </c>
    </row>
    <row r="23" spans="1:11" ht="16.5">
      <c r="A23" s="502"/>
      <c r="B23" s="502" t="s">
        <v>657</v>
      </c>
      <c r="C23" t="s">
        <v>800</v>
      </c>
      <c r="D23" t="s">
        <v>1067</v>
      </c>
      <c r="E23" t="s">
        <v>1074</v>
      </c>
      <c r="F23" t="s">
        <v>1110</v>
      </c>
      <c r="G23" s="362" t="s">
        <v>1110</v>
      </c>
      <c r="I23" t="s">
        <v>499</v>
      </c>
      <c r="J23" s="363">
        <v>1296.1762799740764</v>
      </c>
      <c r="K23" t="s">
        <v>1110</v>
      </c>
    </row>
    <row r="24" spans="1:11" ht="16.5">
      <c r="A24" s="502"/>
      <c r="B24" s="502" t="s">
        <v>657</v>
      </c>
      <c r="C24" t="s">
        <v>733</v>
      </c>
      <c r="D24" t="s">
        <v>627</v>
      </c>
      <c r="E24" t="s">
        <v>1038</v>
      </c>
      <c r="F24" t="s">
        <v>1110</v>
      </c>
      <c r="G24" s="362" t="s">
        <v>1110</v>
      </c>
      <c r="I24" t="s">
        <v>499</v>
      </c>
      <c r="J24" s="363">
        <v>0</v>
      </c>
      <c r="K24" t="s">
        <v>1110</v>
      </c>
    </row>
    <row r="25" spans="1:11" ht="16.5">
      <c r="A25" s="502"/>
      <c r="B25" s="502" t="s">
        <v>657</v>
      </c>
      <c r="C25" t="s">
        <v>733</v>
      </c>
      <c r="D25" t="s">
        <v>585</v>
      </c>
      <c r="E25" t="s">
        <v>1111</v>
      </c>
      <c r="F25" t="s">
        <v>1110</v>
      </c>
      <c r="G25" s="362" t="s">
        <v>1110</v>
      </c>
      <c r="I25" t="s">
        <v>499</v>
      </c>
      <c r="J25" s="363">
        <v>30147.319692621051</v>
      </c>
      <c r="K25" t="s">
        <v>1110</v>
      </c>
    </row>
    <row r="26" spans="1:11" ht="16.5">
      <c r="A26" s="502"/>
      <c r="B26" s="502" t="s">
        <v>657</v>
      </c>
      <c r="C26" t="s">
        <v>733</v>
      </c>
      <c r="D26" t="s">
        <v>585</v>
      </c>
      <c r="E26" t="s">
        <v>1038</v>
      </c>
      <c r="F26" t="s">
        <v>1110</v>
      </c>
      <c r="G26" s="362" t="s">
        <v>1110</v>
      </c>
      <c r="I26" t="s">
        <v>499</v>
      </c>
      <c r="J26" s="363">
        <v>8481.7239144523646</v>
      </c>
      <c r="K26" t="s">
        <v>1110</v>
      </c>
    </row>
    <row r="27" spans="1:11" ht="16.5">
      <c r="A27" s="502"/>
      <c r="B27" s="502" t="s">
        <v>657</v>
      </c>
      <c r="C27" t="s">
        <v>733</v>
      </c>
      <c r="D27" t="s">
        <v>585</v>
      </c>
      <c r="E27" t="s">
        <v>1049</v>
      </c>
      <c r="F27" t="s">
        <v>1110</v>
      </c>
      <c r="G27" s="362" t="s">
        <v>1110</v>
      </c>
      <c r="I27" t="s">
        <v>499</v>
      </c>
      <c r="J27" s="363">
        <v>0</v>
      </c>
      <c r="K27" t="s">
        <v>1110</v>
      </c>
    </row>
    <row r="28" spans="1:11" ht="16.5">
      <c r="A28" s="502"/>
      <c r="B28" s="502" t="s">
        <v>657</v>
      </c>
      <c r="C28" t="s">
        <v>733</v>
      </c>
      <c r="D28" t="s">
        <v>585</v>
      </c>
      <c r="E28" t="s">
        <v>1041</v>
      </c>
      <c r="F28" t="s">
        <v>1110</v>
      </c>
      <c r="G28" s="362" t="s">
        <v>1110</v>
      </c>
      <c r="I28" t="s">
        <v>499</v>
      </c>
      <c r="J28" s="363">
        <v>3333.0247199333394</v>
      </c>
      <c r="K28" t="s">
        <v>1110</v>
      </c>
    </row>
    <row r="29" spans="1:11" ht="16.5">
      <c r="A29" s="502"/>
      <c r="B29" s="502" t="s">
        <v>657</v>
      </c>
      <c r="C29" t="s">
        <v>733</v>
      </c>
      <c r="D29" t="s">
        <v>585</v>
      </c>
      <c r="E29" t="s">
        <v>1043</v>
      </c>
      <c r="F29" t="s">
        <v>1110</v>
      </c>
      <c r="G29" s="362" t="s">
        <v>1110</v>
      </c>
      <c r="I29" t="s">
        <v>499</v>
      </c>
      <c r="J29" s="363">
        <v>0</v>
      </c>
      <c r="K29" t="s">
        <v>1110</v>
      </c>
    </row>
    <row r="30" spans="1:11" ht="16.5">
      <c r="A30" s="502"/>
      <c r="B30" s="502" t="s">
        <v>657</v>
      </c>
      <c r="C30" t="s">
        <v>735</v>
      </c>
      <c r="D30" t="s">
        <v>627</v>
      </c>
      <c r="E30" t="s">
        <v>1038</v>
      </c>
      <c r="F30" t="s">
        <v>1110</v>
      </c>
      <c r="G30" s="362" t="s">
        <v>1110</v>
      </c>
      <c r="I30" t="s">
        <v>499</v>
      </c>
      <c r="J30" s="363">
        <v>5757.0317563188592</v>
      </c>
      <c r="K30" t="s">
        <v>1110</v>
      </c>
    </row>
    <row r="31" spans="1:11" ht="16.5">
      <c r="A31" s="502"/>
      <c r="B31" s="502" t="s">
        <v>657</v>
      </c>
      <c r="C31" t="s">
        <v>735</v>
      </c>
      <c r="D31" t="s">
        <v>585</v>
      </c>
      <c r="E31" t="s">
        <v>1111</v>
      </c>
      <c r="F31" t="s">
        <v>1110</v>
      </c>
      <c r="G31" s="362" t="s">
        <v>1110</v>
      </c>
      <c r="I31" t="s">
        <v>499</v>
      </c>
      <c r="J31" s="363">
        <v>11329.423201555412</v>
      </c>
      <c r="K31" t="s">
        <v>1110</v>
      </c>
    </row>
    <row r="32" spans="1:11" ht="16.5">
      <c r="A32" s="502"/>
      <c r="B32" s="502" t="s">
        <v>657</v>
      </c>
      <c r="C32" t="s">
        <v>735</v>
      </c>
      <c r="D32" t="s">
        <v>585</v>
      </c>
      <c r="E32" t="s">
        <v>1038</v>
      </c>
      <c r="F32" t="s">
        <v>1110</v>
      </c>
      <c r="G32" s="362" t="s">
        <v>1110</v>
      </c>
      <c r="I32" t="s">
        <v>499</v>
      </c>
      <c r="J32" s="363">
        <v>6722.3405240255524</v>
      </c>
      <c r="K32" t="s">
        <v>1110</v>
      </c>
    </row>
    <row r="33" spans="1:11" ht="16.5">
      <c r="A33" s="502"/>
      <c r="B33" s="502" t="s">
        <v>657</v>
      </c>
      <c r="C33" t="s">
        <v>735</v>
      </c>
      <c r="D33" t="s">
        <v>585</v>
      </c>
      <c r="E33" t="s">
        <v>1049</v>
      </c>
      <c r="F33" t="s">
        <v>1110</v>
      </c>
      <c r="G33" s="362" t="s">
        <v>1110</v>
      </c>
      <c r="I33" t="s">
        <v>499</v>
      </c>
      <c r="J33" s="363">
        <v>0</v>
      </c>
      <c r="K33" t="s">
        <v>1110</v>
      </c>
    </row>
    <row r="34" spans="1:11" ht="16.5">
      <c r="A34" s="502"/>
      <c r="B34" s="502" t="s">
        <v>657</v>
      </c>
      <c r="C34" t="s">
        <v>735</v>
      </c>
      <c r="D34" t="s">
        <v>585</v>
      </c>
      <c r="E34" t="s">
        <v>1041</v>
      </c>
      <c r="F34" t="s">
        <v>1110</v>
      </c>
      <c r="G34" s="362" t="s">
        <v>1110</v>
      </c>
      <c r="I34" t="s">
        <v>499</v>
      </c>
      <c r="J34" s="363">
        <v>10332.534024627348</v>
      </c>
      <c r="K34" t="s">
        <v>1110</v>
      </c>
    </row>
    <row r="35" spans="1:11" ht="16.5">
      <c r="A35" s="502"/>
      <c r="B35" s="502" t="s">
        <v>657</v>
      </c>
      <c r="C35" t="s">
        <v>735</v>
      </c>
      <c r="D35" t="s">
        <v>585</v>
      </c>
      <c r="E35" t="s">
        <v>1043</v>
      </c>
      <c r="F35" t="s">
        <v>1110</v>
      </c>
      <c r="G35" s="362" t="s">
        <v>1110</v>
      </c>
      <c r="I35" t="s">
        <v>499</v>
      </c>
      <c r="J35" s="363">
        <v>21829.00657346542</v>
      </c>
      <c r="K35" t="s">
        <v>1110</v>
      </c>
    </row>
    <row r="36" spans="1:11" ht="16.5">
      <c r="A36" s="502"/>
      <c r="B36" s="502" t="s">
        <v>657</v>
      </c>
      <c r="C36" t="s">
        <v>670</v>
      </c>
      <c r="D36" t="s">
        <v>627</v>
      </c>
      <c r="E36" t="s">
        <v>1074</v>
      </c>
      <c r="F36" t="s">
        <v>1110</v>
      </c>
      <c r="G36" s="362" t="s">
        <v>1110</v>
      </c>
      <c r="I36" t="s">
        <v>499</v>
      </c>
      <c r="J36" s="363">
        <v>950.55087491898894</v>
      </c>
      <c r="K36" t="s">
        <v>1110</v>
      </c>
    </row>
    <row r="37" spans="1:11" ht="23.25" customHeight="1">
      <c r="A37" s="419"/>
      <c r="B37" s="502" t="s">
        <v>657</v>
      </c>
      <c r="C37" t="s">
        <v>670</v>
      </c>
      <c r="D37" t="s">
        <v>627</v>
      </c>
      <c r="E37" t="s">
        <v>1038</v>
      </c>
      <c r="F37" t="s">
        <v>1110</v>
      </c>
      <c r="G37" s="362" t="s">
        <v>1110</v>
      </c>
      <c r="I37" t="s">
        <v>499</v>
      </c>
      <c r="J37" s="363">
        <v>159050.67123414497</v>
      </c>
      <c r="K37" t="s">
        <v>1110</v>
      </c>
    </row>
    <row r="38" spans="1:11" ht="16.5">
      <c r="A38" s="502"/>
      <c r="B38" s="502" t="s">
        <v>657</v>
      </c>
      <c r="C38" t="s">
        <v>670</v>
      </c>
      <c r="D38" t="s">
        <v>585</v>
      </c>
      <c r="E38" t="s">
        <v>1111</v>
      </c>
      <c r="F38" t="s">
        <v>1110</v>
      </c>
      <c r="G38" s="362" t="s">
        <v>1110</v>
      </c>
      <c r="I38" t="s">
        <v>499</v>
      </c>
      <c r="J38" s="363">
        <v>301013.25803166372</v>
      </c>
      <c r="K38" t="s">
        <v>1110</v>
      </c>
    </row>
    <row r="39" spans="1:11" ht="16.5">
      <c r="A39" s="502"/>
      <c r="B39" s="502" t="s">
        <v>657</v>
      </c>
      <c r="C39" t="s">
        <v>670</v>
      </c>
      <c r="D39" t="s">
        <v>585</v>
      </c>
      <c r="E39" t="s">
        <v>1038</v>
      </c>
      <c r="F39" t="s">
        <v>1110</v>
      </c>
      <c r="G39" s="362" t="s">
        <v>1110</v>
      </c>
      <c r="I39" t="s">
        <v>499</v>
      </c>
      <c r="J39" s="363">
        <v>61946.24571798907</v>
      </c>
      <c r="K39" t="s">
        <v>1110</v>
      </c>
    </row>
    <row r="40" spans="1:11" ht="16.5">
      <c r="A40" s="502"/>
      <c r="B40" s="502" t="s">
        <v>657</v>
      </c>
      <c r="C40" t="s">
        <v>670</v>
      </c>
      <c r="D40" t="s">
        <v>585</v>
      </c>
      <c r="E40" t="s">
        <v>1049</v>
      </c>
      <c r="F40" t="s">
        <v>1110</v>
      </c>
      <c r="G40" s="362" t="s">
        <v>1110</v>
      </c>
      <c r="I40" t="s">
        <v>499</v>
      </c>
      <c r="J40" s="363">
        <v>88216.831774835664</v>
      </c>
      <c r="K40" t="s">
        <v>1110</v>
      </c>
    </row>
    <row r="41" spans="1:11" ht="16.5">
      <c r="A41" s="502"/>
      <c r="B41" s="502" t="s">
        <v>657</v>
      </c>
      <c r="C41" t="s">
        <v>670</v>
      </c>
      <c r="D41" t="s">
        <v>585</v>
      </c>
      <c r="E41" t="s">
        <v>1041</v>
      </c>
      <c r="F41" t="s">
        <v>1110</v>
      </c>
      <c r="G41" s="362" t="s">
        <v>1110</v>
      </c>
      <c r="I41" t="s">
        <v>499</v>
      </c>
      <c r="J41" s="363">
        <v>239759.5222664568</v>
      </c>
      <c r="K41" t="s">
        <v>1110</v>
      </c>
    </row>
    <row r="42" spans="1:11" ht="16.5">
      <c r="A42" s="502"/>
      <c r="B42" s="502" t="s">
        <v>657</v>
      </c>
      <c r="C42" t="s">
        <v>670</v>
      </c>
      <c r="D42" t="s">
        <v>585</v>
      </c>
      <c r="E42" t="s">
        <v>1112</v>
      </c>
      <c r="F42" t="s">
        <v>1110</v>
      </c>
      <c r="G42" s="362" t="s">
        <v>1110</v>
      </c>
      <c r="I42" t="s">
        <v>499</v>
      </c>
      <c r="J42" s="363">
        <v>0</v>
      </c>
      <c r="K42" t="s">
        <v>1110</v>
      </c>
    </row>
    <row r="43" spans="1:11" ht="16.5">
      <c r="A43" s="502"/>
      <c r="B43" s="502" t="s">
        <v>657</v>
      </c>
      <c r="C43" t="s">
        <v>670</v>
      </c>
      <c r="D43" t="s">
        <v>585</v>
      </c>
      <c r="E43" t="s">
        <v>1043</v>
      </c>
      <c r="F43" t="s">
        <v>1110</v>
      </c>
      <c r="G43" s="362" t="s">
        <v>1110</v>
      </c>
      <c r="I43" t="s">
        <v>499</v>
      </c>
      <c r="J43" s="363">
        <v>4264.8551060087029</v>
      </c>
      <c r="K43" t="s">
        <v>1110</v>
      </c>
    </row>
    <row r="44" spans="1:11" ht="16.5">
      <c r="A44" s="502"/>
      <c r="B44" s="502" t="s">
        <v>657</v>
      </c>
      <c r="C44" t="s">
        <v>747</v>
      </c>
      <c r="D44" t="s">
        <v>627</v>
      </c>
      <c r="E44" t="s">
        <v>1074</v>
      </c>
      <c r="F44" t="s">
        <v>1110</v>
      </c>
      <c r="G44" s="362" t="s">
        <v>1110</v>
      </c>
      <c r="I44" t="s">
        <v>499</v>
      </c>
      <c r="J44" s="363">
        <v>92.584019998148321</v>
      </c>
      <c r="K44" t="s">
        <v>1110</v>
      </c>
    </row>
    <row r="45" spans="1:11" ht="16.5">
      <c r="A45" s="502"/>
      <c r="B45" s="502" t="s">
        <v>657</v>
      </c>
      <c r="C45" t="s">
        <v>747</v>
      </c>
      <c r="D45" t="s">
        <v>627</v>
      </c>
      <c r="E45" t="s">
        <v>1038</v>
      </c>
      <c r="F45" t="s">
        <v>1110</v>
      </c>
      <c r="G45" s="362" t="s">
        <v>1110</v>
      </c>
      <c r="I45" t="s">
        <v>499</v>
      </c>
      <c r="J45" s="363">
        <v>88555.976298490874</v>
      </c>
      <c r="K45" t="s">
        <v>1110</v>
      </c>
    </row>
    <row r="46" spans="1:11" ht="16.5" customHeight="1">
      <c r="A46" s="502"/>
      <c r="B46" s="502" t="s">
        <v>657</v>
      </c>
      <c r="C46" t="s">
        <v>747</v>
      </c>
      <c r="D46" t="s">
        <v>585</v>
      </c>
      <c r="E46" t="s">
        <v>1111</v>
      </c>
      <c r="F46" t="s">
        <v>1110</v>
      </c>
      <c r="G46" s="362" t="s">
        <v>1110</v>
      </c>
      <c r="I46" t="s">
        <v>499</v>
      </c>
      <c r="J46" s="363">
        <v>86165.595778168688</v>
      </c>
      <c r="K46" t="s">
        <v>1110</v>
      </c>
    </row>
    <row r="47" spans="1:11" ht="16.5">
      <c r="A47" s="502"/>
      <c r="B47" s="502" t="s">
        <v>657</v>
      </c>
      <c r="C47" t="s">
        <v>747</v>
      </c>
      <c r="D47" t="s">
        <v>585</v>
      </c>
      <c r="E47" t="s">
        <v>1038</v>
      </c>
      <c r="F47" t="s">
        <v>1110</v>
      </c>
      <c r="G47" s="362" t="s">
        <v>1110</v>
      </c>
      <c r="I47" t="s">
        <v>499</v>
      </c>
      <c r="J47" s="363">
        <v>190.47310434219054</v>
      </c>
      <c r="K47" t="s">
        <v>1110</v>
      </c>
    </row>
    <row r="48" spans="1:11" ht="16.5">
      <c r="A48" s="502"/>
      <c r="B48" s="502" t="s">
        <v>657</v>
      </c>
      <c r="C48" t="s">
        <v>747</v>
      </c>
      <c r="D48" t="s">
        <v>585</v>
      </c>
      <c r="E48" t="s">
        <v>1049</v>
      </c>
      <c r="F48" t="s">
        <v>1110</v>
      </c>
      <c r="G48" s="362" t="s">
        <v>1110</v>
      </c>
      <c r="I48" t="s">
        <v>499</v>
      </c>
      <c r="J48" s="363">
        <v>0</v>
      </c>
      <c r="K48" t="s">
        <v>1110</v>
      </c>
    </row>
    <row r="49" spans="1:11" ht="16.5">
      <c r="A49" s="502"/>
      <c r="B49" s="502" t="s">
        <v>657</v>
      </c>
      <c r="C49" t="s">
        <v>747</v>
      </c>
      <c r="D49" t="s">
        <v>585</v>
      </c>
      <c r="E49" t="s">
        <v>1041</v>
      </c>
      <c r="F49" t="s">
        <v>1110</v>
      </c>
      <c r="G49" s="362" t="s">
        <v>1110</v>
      </c>
      <c r="I49" t="s">
        <v>499</v>
      </c>
      <c r="J49" s="363">
        <v>66195.380057402086</v>
      </c>
      <c r="K49" t="s">
        <v>1110</v>
      </c>
    </row>
    <row r="50" spans="1:11" ht="16.5">
      <c r="A50" s="502"/>
      <c r="B50" s="502" t="s">
        <v>657</v>
      </c>
      <c r="C50" t="s">
        <v>747</v>
      </c>
      <c r="D50" t="s">
        <v>585</v>
      </c>
      <c r="E50" t="s">
        <v>1112</v>
      </c>
      <c r="F50" t="s">
        <v>1110</v>
      </c>
      <c r="G50" s="362" t="s">
        <v>1110</v>
      </c>
      <c r="I50" t="s">
        <v>499</v>
      </c>
      <c r="J50" s="363">
        <v>0</v>
      </c>
      <c r="K50" t="s">
        <v>1110</v>
      </c>
    </row>
    <row r="51" spans="1:11" ht="16.5">
      <c r="A51" s="502"/>
      <c r="B51" s="502" t="s">
        <v>657</v>
      </c>
      <c r="C51" t="s">
        <v>747</v>
      </c>
      <c r="D51" t="s">
        <v>585</v>
      </c>
      <c r="E51" t="s">
        <v>1043</v>
      </c>
      <c r="F51" t="s">
        <v>1110</v>
      </c>
      <c r="G51" s="362" t="s">
        <v>1110</v>
      </c>
      <c r="I51" t="s">
        <v>499</v>
      </c>
      <c r="J51" s="363">
        <v>0</v>
      </c>
      <c r="K51" t="s">
        <v>1110</v>
      </c>
    </row>
    <row r="52" spans="1:11" ht="15.75" customHeight="1">
      <c r="A52" s="502"/>
      <c r="B52" s="502" t="s">
        <v>657</v>
      </c>
      <c r="C52" t="s">
        <v>790</v>
      </c>
      <c r="D52" t="s">
        <v>627</v>
      </c>
      <c r="E52" t="s">
        <v>1074</v>
      </c>
      <c r="F52" t="s">
        <v>1110</v>
      </c>
      <c r="G52" s="362" t="s">
        <v>1110</v>
      </c>
      <c r="I52" t="s">
        <v>499</v>
      </c>
      <c r="J52" s="363">
        <v>937.60762892324783</v>
      </c>
      <c r="K52" t="s">
        <v>1110</v>
      </c>
    </row>
    <row r="53" spans="1:11" ht="16.5">
      <c r="A53" s="502"/>
      <c r="B53" s="502" t="s">
        <v>657</v>
      </c>
      <c r="C53" t="s">
        <v>790</v>
      </c>
      <c r="D53" t="s">
        <v>627</v>
      </c>
      <c r="E53" t="s">
        <v>1038</v>
      </c>
      <c r="F53" t="s">
        <v>1110</v>
      </c>
      <c r="G53" s="362" t="s">
        <v>1110</v>
      </c>
      <c r="I53" t="s">
        <v>499</v>
      </c>
      <c r="J53" s="363">
        <v>0</v>
      </c>
      <c r="K53" t="s">
        <v>1110</v>
      </c>
    </row>
    <row r="54" spans="1:11" ht="16.5">
      <c r="A54" s="419"/>
      <c r="B54" s="502" t="s">
        <v>657</v>
      </c>
      <c r="C54" t="s">
        <v>790</v>
      </c>
      <c r="D54" t="s">
        <v>585</v>
      </c>
      <c r="E54" t="s">
        <v>1074</v>
      </c>
      <c r="F54" t="s">
        <v>1110</v>
      </c>
      <c r="G54" s="362" t="s">
        <v>1110</v>
      </c>
      <c r="I54" t="s">
        <v>499</v>
      </c>
      <c r="J54" s="363">
        <v>2258.1242477548376</v>
      </c>
      <c r="K54" t="s">
        <v>1110</v>
      </c>
    </row>
    <row r="55" spans="1:11" ht="16.5">
      <c r="A55" s="419"/>
      <c r="B55" s="502" t="s">
        <v>657</v>
      </c>
      <c r="C55" t="s">
        <v>790</v>
      </c>
      <c r="D55" t="s">
        <v>585</v>
      </c>
      <c r="E55" t="s">
        <v>1111</v>
      </c>
      <c r="F55" t="s">
        <v>1110</v>
      </c>
      <c r="G55" s="362" t="s">
        <v>1110</v>
      </c>
      <c r="I55" t="s">
        <v>499</v>
      </c>
      <c r="J55" s="363">
        <v>122403.43486714193</v>
      </c>
      <c r="K55" t="s">
        <v>1110</v>
      </c>
    </row>
    <row r="56" spans="1:11" ht="16.5">
      <c r="A56" s="419"/>
      <c r="B56" s="502" t="s">
        <v>657</v>
      </c>
      <c r="C56" t="s">
        <v>790</v>
      </c>
      <c r="D56" t="s">
        <v>585</v>
      </c>
      <c r="E56" t="s">
        <v>1038</v>
      </c>
      <c r="F56" t="s">
        <v>1110</v>
      </c>
      <c r="G56" s="362" t="s">
        <v>1110</v>
      </c>
      <c r="I56" t="s">
        <v>499</v>
      </c>
      <c r="J56" s="363">
        <v>29019.9240811036</v>
      </c>
      <c r="K56" t="s">
        <v>1110</v>
      </c>
    </row>
    <row r="57" spans="1:11" ht="16.5">
      <c r="A57" s="419"/>
      <c r="B57" s="502" t="s">
        <v>657</v>
      </c>
      <c r="C57" t="s">
        <v>790</v>
      </c>
      <c r="D57" t="s">
        <v>585</v>
      </c>
      <c r="E57" t="s">
        <v>1049</v>
      </c>
      <c r="F57" t="s">
        <v>1110</v>
      </c>
      <c r="G57" s="362" t="s">
        <v>1110</v>
      </c>
      <c r="I57" t="s">
        <v>499</v>
      </c>
      <c r="J57" s="363">
        <v>0</v>
      </c>
      <c r="K57" t="s">
        <v>1110</v>
      </c>
    </row>
    <row r="58" spans="1:11" ht="16.5">
      <c r="A58" s="419"/>
      <c r="B58" s="502" t="s">
        <v>657</v>
      </c>
      <c r="C58" t="s">
        <v>790</v>
      </c>
      <c r="D58" t="s">
        <v>585</v>
      </c>
      <c r="E58" t="s">
        <v>1041</v>
      </c>
      <c r="F58" t="s">
        <v>1110</v>
      </c>
      <c r="G58" s="362" t="s">
        <v>1110</v>
      </c>
      <c r="I58" t="s">
        <v>499</v>
      </c>
      <c r="J58" s="363">
        <v>158277.91871123042</v>
      </c>
      <c r="K58" t="s">
        <v>1110</v>
      </c>
    </row>
    <row r="59" spans="1:11" ht="16.5">
      <c r="A59" s="419"/>
      <c r="B59" s="502" t="s">
        <v>657</v>
      </c>
      <c r="C59" t="s">
        <v>790</v>
      </c>
      <c r="D59" t="s">
        <v>585</v>
      </c>
      <c r="E59" t="s">
        <v>1043</v>
      </c>
      <c r="F59" t="s">
        <v>1110</v>
      </c>
      <c r="G59" s="362" t="s">
        <v>1110</v>
      </c>
      <c r="I59" t="s">
        <v>499</v>
      </c>
      <c r="J59" s="363">
        <v>0</v>
      </c>
      <c r="K59" t="s">
        <v>1110</v>
      </c>
    </row>
    <row r="60" spans="1:11" ht="16.5">
      <c r="A60" s="419"/>
      <c r="B60" s="502" t="s">
        <v>657</v>
      </c>
      <c r="C60" t="s">
        <v>792</v>
      </c>
      <c r="D60" t="s">
        <v>627</v>
      </c>
      <c r="E60" t="s">
        <v>1038</v>
      </c>
      <c r="F60" t="s">
        <v>1110</v>
      </c>
      <c r="G60" s="362" t="s">
        <v>1110</v>
      </c>
      <c r="I60" t="s">
        <v>499</v>
      </c>
      <c r="J60" s="363">
        <v>0</v>
      </c>
      <c r="K60" t="s">
        <v>1110</v>
      </c>
    </row>
    <row r="61" spans="1:11" ht="16.5">
      <c r="A61" s="419"/>
      <c r="B61" s="502" t="s">
        <v>657</v>
      </c>
      <c r="C61" t="s">
        <v>792</v>
      </c>
      <c r="D61" t="s">
        <v>585</v>
      </c>
      <c r="E61" t="s">
        <v>1111</v>
      </c>
      <c r="F61" t="s">
        <v>1110</v>
      </c>
      <c r="G61" s="362" t="s">
        <v>1110</v>
      </c>
      <c r="I61" t="s">
        <v>499</v>
      </c>
      <c r="J61" s="363">
        <v>19554.47643736691</v>
      </c>
      <c r="K61" t="s">
        <v>1110</v>
      </c>
    </row>
    <row r="62" spans="1:11" ht="16.5">
      <c r="A62" s="419"/>
      <c r="B62" s="502" t="s">
        <v>657</v>
      </c>
      <c r="C62" t="s">
        <v>792</v>
      </c>
      <c r="D62" t="s">
        <v>585</v>
      </c>
      <c r="E62" t="s">
        <v>1038</v>
      </c>
      <c r="F62" t="s">
        <v>1110</v>
      </c>
      <c r="G62" s="362" t="s">
        <v>1110</v>
      </c>
      <c r="I62" t="s">
        <v>499</v>
      </c>
      <c r="J62" s="363">
        <v>11124.386630867511</v>
      </c>
      <c r="K62" t="s">
        <v>1110</v>
      </c>
    </row>
    <row r="63" spans="1:11" ht="16.5">
      <c r="A63" s="419"/>
      <c r="B63" s="502" t="s">
        <v>657</v>
      </c>
      <c r="C63" t="s">
        <v>792</v>
      </c>
      <c r="D63" t="s">
        <v>585</v>
      </c>
      <c r="E63" t="s">
        <v>1049</v>
      </c>
      <c r="F63" t="s">
        <v>1110</v>
      </c>
      <c r="G63" s="362" t="s">
        <v>1110</v>
      </c>
      <c r="I63" t="s">
        <v>499</v>
      </c>
      <c r="J63" s="363">
        <v>0</v>
      </c>
      <c r="K63" t="s">
        <v>1110</v>
      </c>
    </row>
    <row r="64" spans="1:11" ht="16.5">
      <c r="A64" s="419"/>
      <c r="B64" s="502" t="s">
        <v>657</v>
      </c>
      <c r="C64" t="s">
        <v>792</v>
      </c>
      <c r="D64" t="s">
        <v>585</v>
      </c>
      <c r="E64" t="s">
        <v>1041</v>
      </c>
      <c r="F64" t="s">
        <v>1110</v>
      </c>
      <c r="G64" s="362" t="s">
        <v>1110</v>
      </c>
      <c r="I64" t="s">
        <v>499</v>
      </c>
      <c r="J64" s="363">
        <v>1449.3657994630125</v>
      </c>
      <c r="K64" t="s">
        <v>1110</v>
      </c>
    </row>
    <row r="65" spans="1:11" ht="16.5">
      <c r="A65" s="419"/>
      <c r="B65" s="502" t="s">
        <v>657</v>
      </c>
      <c r="C65" t="s">
        <v>792</v>
      </c>
      <c r="D65" t="s">
        <v>585</v>
      </c>
      <c r="E65" t="s">
        <v>1043</v>
      </c>
      <c r="F65" t="s">
        <v>1110</v>
      </c>
      <c r="G65" s="362" t="s">
        <v>1110</v>
      </c>
      <c r="I65" t="s">
        <v>499</v>
      </c>
      <c r="J65" s="363">
        <v>10609.712063697805</v>
      </c>
      <c r="K65" t="s">
        <v>1110</v>
      </c>
    </row>
    <row r="66" spans="1:11" ht="16.5">
      <c r="A66" s="419"/>
      <c r="B66" s="502" t="s">
        <v>657</v>
      </c>
      <c r="C66" t="s">
        <v>794</v>
      </c>
      <c r="D66" t="s">
        <v>627</v>
      </c>
      <c r="E66" t="s">
        <v>1038</v>
      </c>
      <c r="F66" t="s">
        <v>1110</v>
      </c>
      <c r="G66" s="362" t="s">
        <v>1110</v>
      </c>
      <c r="I66" t="s">
        <v>499</v>
      </c>
      <c r="J66" s="363">
        <v>0</v>
      </c>
      <c r="K66" t="s">
        <v>1110</v>
      </c>
    </row>
    <row r="67" spans="1:11" ht="16.5">
      <c r="A67" s="419"/>
      <c r="B67" s="502" t="s">
        <v>657</v>
      </c>
      <c r="C67" t="s">
        <v>794</v>
      </c>
      <c r="D67" t="s">
        <v>585</v>
      </c>
      <c r="E67" t="s">
        <v>1111</v>
      </c>
      <c r="F67" t="s">
        <v>1110</v>
      </c>
      <c r="G67" s="362" t="s">
        <v>1110</v>
      </c>
      <c r="I67" t="s">
        <v>499</v>
      </c>
      <c r="J67" s="363">
        <v>70702.259050087945</v>
      </c>
      <c r="K67" t="s">
        <v>1110</v>
      </c>
    </row>
    <row r="68" spans="1:11" ht="16.5">
      <c r="A68" s="419"/>
      <c r="B68" s="502" t="s">
        <v>657</v>
      </c>
      <c r="C68" t="s">
        <v>794</v>
      </c>
      <c r="D68" t="s">
        <v>585</v>
      </c>
      <c r="E68" t="s">
        <v>1038</v>
      </c>
      <c r="F68" t="s">
        <v>1110</v>
      </c>
      <c r="G68" s="362" t="s">
        <v>1110</v>
      </c>
      <c r="I68" t="s">
        <v>499</v>
      </c>
      <c r="J68" s="363">
        <v>20019.007499305619</v>
      </c>
      <c r="K68" t="s">
        <v>1110</v>
      </c>
    </row>
    <row r="69" spans="1:11" ht="16.5">
      <c r="A69" s="419"/>
      <c r="B69" s="502" t="s">
        <v>657</v>
      </c>
      <c r="C69" t="s">
        <v>794</v>
      </c>
      <c r="D69" t="s">
        <v>585</v>
      </c>
      <c r="E69" t="s">
        <v>1049</v>
      </c>
      <c r="F69" t="s">
        <v>1110</v>
      </c>
      <c r="G69" s="362" t="s">
        <v>1110</v>
      </c>
      <c r="I69" t="s">
        <v>499</v>
      </c>
      <c r="J69" s="363">
        <v>13919.692621053606</v>
      </c>
      <c r="K69" t="s">
        <v>1110</v>
      </c>
    </row>
    <row r="70" spans="1:11" ht="16.5">
      <c r="A70" s="419"/>
      <c r="B70" s="502" t="s">
        <v>657</v>
      </c>
      <c r="C70" t="s">
        <v>794</v>
      </c>
      <c r="D70" t="s">
        <v>585</v>
      </c>
      <c r="E70" t="s">
        <v>1041</v>
      </c>
      <c r="F70" t="s">
        <v>1110</v>
      </c>
      <c r="G70" s="362" t="s">
        <v>1110</v>
      </c>
      <c r="I70" t="s">
        <v>499</v>
      </c>
      <c r="J70" s="363">
        <v>26778.159429682437</v>
      </c>
      <c r="K70" t="s">
        <v>1110</v>
      </c>
    </row>
    <row r="71" spans="1:11" ht="16.5">
      <c r="A71" s="419"/>
      <c r="B71" s="502" t="s">
        <v>657</v>
      </c>
      <c r="C71" t="s">
        <v>794</v>
      </c>
      <c r="D71" t="s">
        <v>585</v>
      </c>
      <c r="E71" t="s">
        <v>1112</v>
      </c>
      <c r="F71" t="s">
        <v>1110</v>
      </c>
      <c r="G71" s="362" t="s">
        <v>1110</v>
      </c>
      <c r="I71" t="s">
        <v>499</v>
      </c>
      <c r="J71" s="363">
        <v>92.584019998148321</v>
      </c>
      <c r="K71" t="s">
        <v>1110</v>
      </c>
    </row>
    <row r="72" spans="1:11" ht="16.5">
      <c r="A72" s="419"/>
      <c r="B72" s="502" t="s">
        <v>657</v>
      </c>
      <c r="C72" t="s">
        <v>794</v>
      </c>
      <c r="D72" t="s">
        <v>585</v>
      </c>
      <c r="E72" t="s">
        <v>1043</v>
      </c>
      <c r="F72" t="s">
        <v>1110</v>
      </c>
      <c r="G72" s="362" t="s">
        <v>1110</v>
      </c>
      <c r="I72" t="s">
        <v>499</v>
      </c>
      <c r="J72" s="363">
        <v>25645.745764281084</v>
      </c>
      <c r="K72" t="s">
        <v>1110</v>
      </c>
    </row>
    <row r="73" spans="1:11" ht="16.5">
      <c r="A73" s="419"/>
      <c r="B73" s="502" t="s">
        <v>657</v>
      </c>
      <c r="C73" t="s">
        <v>800</v>
      </c>
      <c r="D73" t="s">
        <v>627</v>
      </c>
      <c r="E73" t="s">
        <v>1074</v>
      </c>
      <c r="F73" t="s">
        <v>1110</v>
      </c>
      <c r="G73" s="362" t="s">
        <v>1110</v>
      </c>
      <c r="I73" t="s">
        <v>499</v>
      </c>
      <c r="J73" s="363">
        <v>87.68632534024627</v>
      </c>
      <c r="K73" t="s">
        <v>1110</v>
      </c>
    </row>
    <row r="74" spans="1:11" ht="16.5">
      <c r="A74" s="419"/>
      <c r="B74" s="502" t="s">
        <v>657</v>
      </c>
      <c r="C74" t="s">
        <v>800</v>
      </c>
      <c r="D74" t="s">
        <v>627</v>
      </c>
      <c r="E74" t="s">
        <v>1038</v>
      </c>
      <c r="F74" t="s">
        <v>1110</v>
      </c>
      <c r="G74" s="362" t="s">
        <v>1110</v>
      </c>
      <c r="I74" t="s">
        <v>499</v>
      </c>
      <c r="J74" s="363">
        <v>61430.691602629384</v>
      </c>
      <c r="K74" t="s">
        <v>1110</v>
      </c>
    </row>
    <row r="75" spans="1:11" ht="16.5">
      <c r="A75" s="419"/>
      <c r="B75" s="502" t="s">
        <v>657</v>
      </c>
      <c r="C75" t="s">
        <v>800</v>
      </c>
      <c r="D75" t="s">
        <v>585</v>
      </c>
      <c r="E75" t="s">
        <v>1111</v>
      </c>
      <c r="F75" t="s">
        <v>1110</v>
      </c>
      <c r="G75" s="362" t="s">
        <v>1110</v>
      </c>
      <c r="I75" t="s">
        <v>499</v>
      </c>
      <c r="J75" s="363">
        <v>42817.665031015647</v>
      </c>
      <c r="K75" t="s">
        <v>1110</v>
      </c>
    </row>
    <row r="76" spans="1:11" ht="16.5">
      <c r="A76" s="419"/>
      <c r="B76" s="502" t="s">
        <v>657</v>
      </c>
      <c r="C76" t="s">
        <v>800</v>
      </c>
      <c r="D76" t="s">
        <v>585</v>
      </c>
      <c r="E76" t="s">
        <v>1038</v>
      </c>
      <c r="F76" t="s">
        <v>1110</v>
      </c>
      <c r="G76" s="362" t="s">
        <v>1110</v>
      </c>
      <c r="I76" t="s">
        <v>499</v>
      </c>
      <c r="J76" s="363">
        <v>25682.251643366355</v>
      </c>
      <c r="K76" t="s">
        <v>1110</v>
      </c>
    </row>
    <row r="77" spans="1:11" ht="16.5">
      <c r="A77" s="419"/>
      <c r="B77" s="502" t="s">
        <v>657</v>
      </c>
      <c r="C77" t="s">
        <v>800</v>
      </c>
      <c r="D77" t="s">
        <v>585</v>
      </c>
      <c r="E77" t="s">
        <v>1049</v>
      </c>
      <c r="F77" t="s">
        <v>1110</v>
      </c>
      <c r="G77" s="362" t="s">
        <v>1110</v>
      </c>
      <c r="I77" t="s">
        <v>499</v>
      </c>
      <c r="J77" s="363">
        <v>0</v>
      </c>
      <c r="K77" t="s">
        <v>1110</v>
      </c>
    </row>
    <row r="78" spans="1:11" ht="16.5">
      <c r="A78" s="419"/>
      <c r="B78" s="502" t="s">
        <v>657</v>
      </c>
      <c r="C78" t="s">
        <v>800</v>
      </c>
      <c r="D78" t="s">
        <v>585</v>
      </c>
      <c r="E78" t="s">
        <v>1041</v>
      </c>
      <c r="F78" t="s">
        <v>1110</v>
      </c>
      <c r="G78" s="362" t="s">
        <v>1110</v>
      </c>
      <c r="I78" t="s">
        <v>499</v>
      </c>
      <c r="J78" s="363">
        <v>14966.012406258678</v>
      </c>
      <c r="K78" t="s">
        <v>1110</v>
      </c>
    </row>
    <row r="79" spans="1:11" ht="16.5">
      <c r="A79" s="419"/>
      <c r="B79" s="502" t="s">
        <v>657</v>
      </c>
      <c r="C79" t="s">
        <v>800</v>
      </c>
      <c r="D79" t="s">
        <v>585</v>
      </c>
      <c r="E79" t="s">
        <v>1043</v>
      </c>
      <c r="F79" t="s">
        <v>1110</v>
      </c>
      <c r="G79" s="362" t="s">
        <v>1110</v>
      </c>
      <c r="I79" t="s">
        <v>499</v>
      </c>
      <c r="J79" s="363">
        <v>40406.934543097857</v>
      </c>
      <c r="K79" t="s">
        <v>1110</v>
      </c>
    </row>
    <row r="80" spans="1:11" ht="16.5">
      <c r="A80" s="419"/>
      <c r="B80" s="502" t="s">
        <v>657</v>
      </c>
      <c r="C80" t="s">
        <v>820</v>
      </c>
      <c r="D80" t="s">
        <v>627</v>
      </c>
      <c r="E80" t="s">
        <v>1038</v>
      </c>
      <c r="F80" t="s">
        <v>1110</v>
      </c>
      <c r="G80" s="362" t="s">
        <v>1110</v>
      </c>
      <c r="I80" t="s">
        <v>499</v>
      </c>
      <c r="J80" s="363">
        <v>0</v>
      </c>
      <c r="K80" t="s">
        <v>1110</v>
      </c>
    </row>
    <row r="81" spans="1:11" ht="16.5">
      <c r="A81" s="419"/>
      <c r="B81" s="502" t="s">
        <v>657</v>
      </c>
      <c r="C81" t="s">
        <v>820</v>
      </c>
      <c r="D81" t="s">
        <v>585</v>
      </c>
      <c r="E81" t="s">
        <v>1111</v>
      </c>
      <c r="F81" t="s">
        <v>1110</v>
      </c>
      <c r="G81" s="362" t="s">
        <v>1110</v>
      </c>
      <c r="I81" t="s">
        <v>499</v>
      </c>
      <c r="J81" s="363">
        <v>19092.38033515415</v>
      </c>
      <c r="K81" t="s">
        <v>1110</v>
      </c>
    </row>
    <row r="82" spans="1:11" ht="16.5">
      <c r="A82" s="419"/>
      <c r="B82" s="502" t="s">
        <v>657</v>
      </c>
      <c r="C82" t="s">
        <v>820</v>
      </c>
      <c r="D82" t="s">
        <v>585</v>
      </c>
      <c r="E82" t="s">
        <v>1038</v>
      </c>
      <c r="F82" t="s">
        <v>1110</v>
      </c>
      <c r="G82" s="362" t="s">
        <v>1110</v>
      </c>
      <c r="I82" t="s">
        <v>499</v>
      </c>
      <c r="J82" s="363">
        <v>8351.2267382649752</v>
      </c>
      <c r="K82" t="s">
        <v>1110</v>
      </c>
    </row>
    <row r="83" spans="1:11" ht="16.5">
      <c r="A83" s="419"/>
      <c r="B83" s="502" t="s">
        <v>657</v>
      </c>
      <c r="C83" t="s">
        <v>820</v>
      </c>
      <c r="D83" t="s">
        <v>585</v>
      </c>
      <c r="E83" t="s">
        <v>1049</v>
      </c>
      <c r="F83" t="s">
        <v>1110</v>
      </c>
      <c r="G83" s="362" t="s">
        <v>1110</v>
      </c>
      <c r="I83" t="s">
        <v>499</v>
      </c>
      <c r="J83" s="363">
        <v>0</v>
      </c>
      <c r="K83" t="s">
        <v>1110</v>
      </c>
    </row>
    <row r="84" spans="1:11" ht="16.5">
      <c r="A84" s="419"/>
      <c r="B84" s="502" t="s">
        <v>657</v>
      </c>
      <c r="C84" t="s">
        <v>820</v>
      </c>
      <c r="D84" t="s">
        <v>585</v>
      </c>
      <c r="E84" t="s">
        <v>1041</v>
      </c>
      <c r="F84" t="s">
        <v>1110</v>
      </c>
      <c r="G84" s="362" t="s">
        <v>1110</v>
      </c>
      <c r="I84" t="s">
        <v>499</v>
      </c>
      <c r="J84" s="363">
        <v>9028.4881029534299</v>
      </c>
      <c r="K84" t="s">
        <v>1110</v>
      </c>
    </row>
    <row r="85" spans="1:11" ht="16.5">
      <c r="A85" s="419"/>
      <c r="B85" s="502" t="s">
        <v>657</v>
      </c>
      <c r="C85" t="s">
        <v>820</v>
      </c>
      <c r="D85" t="s">
        <v>585</v>
      </c>
      <c r="E85" t="s">
        <v>1043</v>
      </c>
      <c r="F85" t="s">
        <v>1110</v>
      </c>
      <c r="G85" s="362" t="s">
        <v>1110</v>
      </c>
      <c r="I85" t="s">
        <v>499</v>
      </c>
      <c r="J85" s="363">
        <v>21494.593093232106</v>
      </c>
      <c r="K85" t="s">
        <v>1110</v>
      </c>
    </row>
    <row r="86" spans="1:11" ht="16.5">
      <c r="A86" s="419"/>
      <c r="B86" s="502" t="s">
        <v>657</v>
      </c>
      <c r="C86" t="s">
        <v>685</v>
      </c>
      <c r="D86" t="s">
        <v>627</v>
      </c>
      <c r="E86" t="s">
        <v>1038</v>
      </c>
      <c r="F86" t="s">
        <v>1110</v>
      </c>
      <c r="G86" s="362" t="s">
        <v>1110</v>
      </c>
      <c r="I86" t="s">
        <v>499</v>
      </c>
      <c r="J86" s="363">
        <v>0</v>
      </c>
      <c r="K86" t="s">
        <v>1110</v>
      </c>
    </row>
    <row r="87" spans="1:11" ht="16.5">
      <c r="A87" s="419"/>
      <c r="B87" s="502" t="s">
        <v>657</v>
      </c>
      <c r="C87" t="s">
        <v>685</v>
      </c>
      <c r="D87" t="s">
        <v>585</v>
      </c>
      <c r="E87" t="s">
        <v>1111</v>
      </c>
      <c r="F87" t="s">
        <v>1110</v>
      </c>
      <c r="G87" s="362" t="s">
        <v>1110</v>
      </c>
      <c r="I87" t="s">
        <v>499</v>
      </c>
      <c r="J87" s="363">
        <v>20910.230534209793</v>
      </c>
      <c r="K87" t="s">
        <v>1110</v>
      </c>
    </row>
    <row r="88" spans="1:11" ht="16.5">
      <c r="A88" s="419"/>
      <c r="B88" s="502" t="s">
        <v>657</v>
      </c>
      <c r="C88" t="s">
        <v>685</v>
      </c>
      <c r="D88" t="s">
        <v>585</v>
      </c>
      <c r="E88" t="s">
        <v>1038</v>
      </c>
      <c r="F88" t="s">
        <v>1110</v>
      </c>
      <c r="G88" s="362" t="s">
        <v>1110</v>
      </c>
      <c r="I88" t="s">
        <v>499</v>
      </c>
      <c r="J88" s="363">
        <v>26965.42912693269</v>
      </c>
      <c r="K88" t="s">
        <v>1110</v>
      </c>
    </row>
    <row r="89" spans="1:11" ht="16.5">
      <c r="A89" s="419"/>
      <c r="B89" s="502" t="s">
        <v>657</v>
      </c>
      <c r="C89" t="s">
        <v>685</v>
      </c>
      <c r="D89" t="s">
        <v>585</v>
      </c>
      <c r="E89" t="s">
        <v>1049</v>
      </c>
      <c r="F89" t="s">
        <v>1110</v>
      </c>
      <c r="G89" s="362" t="s">
        <v>1110</v>
      </c>
      <c r="I89" t="s">
        <v>499</v>
      </c>
      <c r="J89" s="363">
        <v>0</v>
      </c>
      <c r="K89" t="s">
        <v>1110</v>
      </c>
    </row>
    <row r="90" spans="1:11" ht="16.5">
      <c r="A90" s="419"/>
      <c r="B90" s="502" t="s">
        <v>657</v>
      </c>
      <c r="C90" t="s">
        <v>685</v>
      </c>
      <c r="D90" t="s">
        <v>585</v>
      </c>
      <c r="E90" t="s">
        <v>1041</v>
      </c>
      <c r="F90" t="s">
        <v>1110</v>
      </c>
      <c r="G90" s="362" t="s">
        <v>1110</v>
      </c>
      <c r="I90" t="s">
        <v>499</v>
      </c>
      <c r="J90" s="363">
        <v>58963.021942412735</v>
      </c>
      <c r="K90" t="s">
        <v>1110</v>
      </c>
    </row>
    <row r="91" spans="1:11" ht="16.5">
      <c r="A91" s="419"/>
      <c r="B91" s="502" t="s">
        <v>657</v>
      </c>
      <c r="C91" t="s">
        <v>685</v>
      </c>
      <c r="D91" t="s">
        <v>585</v>
      </c>
      <c r="E91" t="s">
        <v>1112</v>
      </c>
      <c r="F91" t="s">
        <v>1110</v>
      </c>
      <c r="G91" s="362" t="s">
        <v>1110</v>
      </c>
      <c r="I91" t="s">
        <v>499</v>
      </c>
      <c r="J91" s="363">
        <v>0</v>
      </c>
      <c r="K91" t="s">
        <v>1110</v>
      </c>
    </row>
    <row r="92" spans="1:11" ht="16.5">
      <c r="A92" s="419"/>
      <c r="B92" s="502" t="s">
        <v>657</v>
      </c>
      <c r="C92" t="s">
        <v>685</v>
      </c>
      <c r="D92" t="s">
        <v>585</v>
      </c>
      <c r="E92" t="s">
        <v>1043</v>
      </c>
      <c r="F92" t="s">
        <v>1110</v>
      </c>
      <c r="G92" s="362" t="s">
        <v>1110</v>
      </c>
      <c r="I92" t="s">
        <v>499</v>
      </c>
      <c r="J92" s="363">
        <v>0</v>
      </c>
      <c r="K92" t="s">
        <v>1110</v>
      </c>
    </row>
    <row r="93" spans="1:11" ht="16.5">
      <c r="A93" s="419"/>
      <c r="B93" s="502" t="s">
        <v>657</v>
      </c>
      <c r="C93" t="s">
        <v>844</v>
      </c>
      <c r="D93" t="s">
        <v>627</v>
      </c>
      <c r="E93" t="s">
        <v>1074</v>
      </c>
      <c r="F93" t="s">
        <v>1110</v>
      </c>
      <c r="G93" s="362" t="s">
        <v>1110</v>
      </c>
      <c r="I93" t="s">
        <v>499</v>
      </c>
      <c r="J93" s="363">
        <v>3903.3237663179334</v>
      </c>
      <c r="K93" t="s">
        <v>1110</v>
      </c>
    </row>
    <row r="94" spans="1:11" ht="16.5">
      <c r="A94" s="419"/>
      <c r="B94" s="502" t="s">
        <v>657</v>
      </c>
      <c r="C94" t="s">
        <v>844</v>
      </c>
      <c r="D94" t="s">
        <v>627</v>
      </c>
      <c r="E94" t="s">
        <v>1038</v>
      </c>
      <c r="F94" t="s">
        <v>1110</v>
      </c>
      <c r="G94" s="362" t="s">
        <v>1110</v>
      </c>
      <c r="I94" t="s">
        <v>499</v>
      </c>
      <c r="J94" s="363">
        <v>0</v>
      </c>
      <c r="K94" t="s">
        <v>1110</v>
      </c>
    </row>
    <row r="95" spans="1:11" ht="16.5">
      <c r="A95" s="419"/>
      <c r="B95" s="502" t="s">
        <v>657</v>
      </c>
      <c r="C95" t="s">
        <v>844</v>
      </c>
      <c r="D95" t="s">
        <v>585</v>
      </c>
      <c r="E95" t="s">
        <v>1111</v>
      </c>
      <c r="F95" t="s">
        <v>1110</v>
      </c>
      <c r="G95" s="362" t="s">
        <v>1110</v>
      </c>
      <c r="I95" t="s">
        <v>499</v>
      </c>
      <c r="J95" s="363">
        <v>57024.24775483751</v>
      </c>
      <c r="K95" t="s">
        <v>1110</v>
      </c>
    </row>
    <row r="96" spans="1:11" ht="16.5">
      <c r="A96" s="419"/>
      <c r="B96" s="502" t="s">
        <v>657</v>
      </c>
      <c r="C96" t="s">
        <v>844</v>
      </c>
      <c r="D96" t="s">
        <v>585</v>
      </c>
      <c r="E96" t="s">
        <v>1038</v>
      </c>
      <c r="F96" t="s">
        <v>1110</v>
      </c>
      <c r="G96" s="362" t="s">
        <v>1110</v>
      </c>
      <c r="I96" t="s">
        <v>499</v>
      </c>
      <c r="J96" s="363">
        <v>0</v>
      </c>
      <c r="K96" t="s">
        <v>1110</v>
      </c>
    </row>
    <row r="97" spans="1:11" ht="16.5">
      <c r="A97" s="419"/>
      <c r="B97" s="502" t="s">
        <v>657</v>
      </c>
      <c r="C97" t="s">
        <v>844</v>
      </c>
      <c r="D97" t="s">
        <v>585</v>
      </c>
      <c r="E97" t="s">
        <v>1049</v>
      </c>
      <c r="F97" t="s">
        <v>1110</v>
      </c>
      <c r="G97" s="362" t="s">
        <v>1110</v>
      </c>
      <c r="I97" t="s">
        <v>499</v>
      </c>
      <c r="J97" s="363">
        <v>0</v>
      </c>
      <c r="K97" t="s">
        <v>1110</v>
      </c>
    </row>
    <row r="98" spans="1:11" ht="16.5">
      <c r="A98" s="419"/>
      <c r="B98" s="502" t="s">
        <v>657</v>
      </c>
      <c r="C98" t="s">
        <v>844</v>
      </c>
      <c r="D98" t="s">
        <v>585</v>
      </c>
      <c r="E98" t="s">
        <v>1041</v>
      </c>
      <c r="F98" t="s">
        <v>1110</v>
      </c>
      <c r="G98" s="362" t="s">
        <v>1110</v>
      </c>
      <c r="I98" t="s">
        <v>499</v>
      </c>
      <c r="J98" s="363">
        <v>3327.9788908434402</v>
      </c>
      <c r="K98" t="s">
        <v>1110</v>
      </c>
    </row>
    <row r="99" spans="1:11" ht="16.5">
      <c r="A99" s="419"/>
      <c r="B99" s="502" t="s">
        <v>657</v>
      </c>
      <c r="C99" t="s">
        <v>844</v>
      </c>
      <c r="D99" t="s">
        <v>585</v>
      </c>
      <c r="E99" t="s">
        <v>1112</v>
      </c>
      <c r="F99" t="s">
        <v>1110</v>
      </c>
      <c r="G99" s="362" t="s">
        <v>1110</v>
      </c>
      <c r="I99" t="s">
        <v>499</v>
      </c>
      <c r="J99" s="363">
        <v>0</v>
      </c>
      <c r="K99" t="s">
        <v>1110</v>
      </c>
    </row>
    <row r="100" spans="1:11" ht="16.5">
      <c r="A100" s="419"/>
      <c r="B100" s="502" t="s">
        <v>657</v>
      </c>
      <c r="C100" t="s">
        <v>844</v>
      </c>
      <c r="D100" t="s">
        <v>585</v>
      </c>
      <c r="E100" t="s">
        <v>1043</v>
      </c>
      <c r="F100" t="s">
        <v>1110</v>
      </c>
      <c r="G100" s="362" t="s">
        <v>1110</v>
      </c>
      <c r="I100" t="s">
        <v>499</v>
      </c>
      <c r="J100" s="363">
        <v>0</v>
      </c>
      <c r="K100" t="s">
        <v>1110</v>
      </c>
    </row>
    <row r="101" spans="1:11" ht="16.5">
      <c r="A101" s="419"/>
      <c r="B101" s="502" t="s">
        <v>657</v>
      </c>
      <c r="C101" t="s">
        <v>859</v>
      </c>
      <c r="D101" t="s">
        <v>627</v>
      </c>
      <c r="E101" t="s">
        <v>1074</v>
      </c>
      <c r="F101" t="s">
        <v>1110</v>
      </c>
      <c r="G101" s="362" t="s">
        <v>1110</v>
      </c>
      <c r="I101" t="s">
        <v>499</v>
      </c>
      <c r="J101" s="363">
        <v>216.64660679566705</v>
      </c>
      <c r="K101" t="s">
        <v>1110</v>
      </c>
    </row>
    <row r="102" spans="1:11" ht="16.5">
      <c r="A102" s="419"/>
      <c r="B102" s="502" t="s">
        <v>657</v>
      </c>
      <c r="C102" t="s">
        <v>859</v>
      </c>
      <c r="D102" t="s">
        <v>627</v>
      </c>
      <c r="E102" t="s">
        <v>1038</v>
      </c>
      <c r="F102" t="s">
        <v>1110</v>
      </c>
      <c r="G102" s="362" t="s">
        <v>1110</v>
      </c>
      <c r="I102" t="s">
        <v>499</v>
      </c>
      <c r="J102" s="363">
        <v>17653.939450050919</v>
      </c>
      <c r="K102" t="s">
        <v>1110</v>
      </c>
    </row>
    <row r="103" spans="1:11" ht="16.5">
      <c r="A103" s="419"/>
      <c r="B103" s="502" t="s">
        <v>657</v>
      </c>
      <c r="C103" t="s">
        <v>859</v>
      </c>
      <c r="D103" t="s">
        <v>585</v>
      </c>
      <c r="E103" t="s">
        <v>1111</v>
      </c>
      <c r="F103" t="s">
        <v>1110</v>
      </c>
      <c r="G103" s="362" t="s">
        <v>1110</v>
      </c>
      <c r="I103" t="s">
        <v>499</v>
      </c>
      <c r="J103" s="363">
        <v>36655.32821035089</v>
      </c>
      <c r="K103" t="s">
        <v>1110</v>
      </c>
    </row>
    <row r="104" spans="1:11" ht="16.5">
      <c r="A104" s="419"/>
      <c r="B104" s="502" t="s">
        <v>657</v>
      </c>
      <c r="C104" t="s">
        <v>859</v>
      </c>
      <c r="D104" t="s">
        <v>585</v>
      </c>
      <c r="E104" t="s">
        <v>1038</v>
      </c>
      <c r="F104" t="s">
        <v>1110</v>
      </c>
      <c r="G104" s="362" t="s">
        <v>1110</v>
      </c>
      <c r="I104" t="s">
        <v>499</v>
      </c>
      <c r="J104" s="363">
        <v>21729.043607073418</v>
      </c>
      <c r="K104" t="s">
        <v>1110</v>
      </c>
    </row>
    <row r="105" spans="1:11" ht="16.5">
      <c r="A105" s="419"/>
      <c r="B105" s="502" t="s">
        <v>657</v>
      </c>
      <c r="C105" t="s">
        <v>859</v>
      </c>
      <c r="D105" t="s">
        <v>585</v>
      </c>
      <c r="E105" t="s">
        <v>1049</v>
      </c>
      <c r="F105" t="s">
        <v>1110</v>
      </c>
      <c r="G105" s="362" t="s">
        <v>1110</v>
      </c>
      <c r="I105" t="s">
        <v>499</v>
      </c>
      <c r="J105" s="363">
        <v>0</v>
      </c>
      <c r="K105" t="s">
        <v>1110</v>
      </c>
    </row>
    <row r="106" spans="1:11" ht="16.5">
      <c r="A106" s="419"/>
      <c r="B106" s="502" t="s">
        <v>657</v>
      </c>
      <c r="C106" t="s">
        <v>859</v>
      </c>
      <c r="D106" t="s">
        <v>585</v>
      </c>
      <c r="E106" t="s">
        <v>1041</v>
      </c>
      <c r="F106" t="s">
        <v>1110</v>
      </c>
      <c r="G106" s="362" t="s">
        <v>1110</v>
      </c>
      <c r="I106" t="s">
        <v>499</v>
      </c>
      <c r="J106" s="363">
        <v>52532.969169521341</v>
      </c>
      <c r="K106" t="s">
        <v>1110</v>
      </c>
    </row>
    <row r="107" spans="1:11" ht="16.5">
      <c r="A107" s="419"/>
      <c r="B107" s="502" t="s">
        <v>657</v>
      </c>
      <c r="C107" t="s">
        <v>859</v>
      </c>
      <c r="D107" t="s">
        <v>585</v>
      </c>
      <c r="E107" t="s">
        <v>1043</v>
      </c>
      <c r="F107" t="s">
        <v>1110</v>
      </c>
      <c r="G107" s="362" t="s">
        <v>1110</v>
      </c>
      <c r="I107" t="s">
        <v>499</v>
      </c>
      <c r="J107" s="363">
        <v>0</v>
      </c>
      <c r="K107" t="s">
        <v>1110</v>
      </c>
    </row>
    <row r="108" spans="1:11">
      <c r="A108" s="419"/>
      <c r="B108" s="364" t="s">
        <v>871</v>
      </c>
      <c r="C108" t="s">
        <v>881</v>
      </c>
      <c r="D108" t="s">
        <v>585</v>
      </c>
      <c r="E108" t="s">
        <v>1038</v>
      </c>
      <c r="F108" t="s">
        <v>1113</v>
      </c>
      <c r="G108" t="s">
        <v>1113</v>
      </c>
      <c r="H108" t="s">
        <v>881</v>
      </c>
      <c r="I108" t="s">
        <v>499</v>
      </c>
      <c r="J108" s="363">
        <v>4961221.8035367094</v>
      </c>
      <c r="K108" t="s">
        <v>1114</v>
      </c>
    </row>
    <row r="109" spans="1:11">
      <c r="A109" s="419"/>
      <c r="B109" t="s">
        <v>871</v>
      </c>
      <c r="C109" t="s">
        <v>869</v>
      </c>
      <c r="D109" t="s">
        <v>585</v>
      </c>
      <c r="E109" t="s">
        <v>1038</v>
      </c>
      <c r="F109" t="s">
        <v>1113</v>
      </c>
      <c r="G109" t="s">
        <v>1113</v>
      </c>
      <c r="H109" t="s">
        <v>869</v>
      </c>
      <c r="I109" t="s">
        <v>499</v>
      </c>
      <c r="J109" s="363">
        <v>792473.45616146654</v>
      </c>
      <c r="K109" t="s">
        <v>1114</v>
      </c>
    </row>
    <row r="110" spans="1:11">
      <c r="A110" s="419"/>
      <c r="B110" t="s">
        <v>871</v>
      </c>
      <c r="C110" t="s">
        <v>879</v>
      </c>
      <c r="D110" t="s">
        <v>585</v>
      </c>
      <c r="E110" t="s">
        <v>1038</v>
      </c>
      <c r="F110" t="s">
        <v>1113</v>
      </c>
      <c r="G110" t="s">
        <v>1113</v>
      </c>
      <c r="H110" t="s">
        <v>879</v>
      </c>
      <c r="I110" t="s">
        <v>499</v>
      </c>
      <c r="J110" s="363">
        <v>26877.48356633645</v>
      </c>
      <c r="K110" t="s">
        <v>1114</v>
      </c>
    </row>
    <row r="111" spans="1:11">
      <c r="A111" s="419"/>
      <c r="B111" t="s">
        <v>871</v>
      </c>
      <c r="C111" t="s">
        <v>877</v>
      </c>
      <c r="D111" t="s">
        <v>585</v>
      </c>
      <c r="E111" t="s">
        <v>1038</v>
      </c>
      <c r="F111" t="s">
        <v>1113</v>
      </c>
      <c r="G111" t="s">
        <v>1113</v>
      </c>
      <c r="H111" t="s">
        <v>877</v>
      </c>
      <c r="I111" t="s">
        <v>499</v>
      </c>
      <c r="J111" s="363">
        <v>288957.07804832887</v>
      </c>
      <c r="K111" t="s">
        <v>1114</v>
      </c>
    </row>
    <row r="112" spans="1:11">
      <c r="A112" s="419"/>
      <c r="B112" t="s">
        <v>871</v>
      </c>
      <c r="C112" t="s">
        <v>873</v>
      </c>
      <c r="D112" t="s">
        <v>585</v>
      </c>
      <c r="E112" t="s">
        <v>1038</v>
      </c>
      <c r="F112" t="s">
        <v>1113</v>
      </c>
      <c r="G112" t="s">
        <v>1113</v>
      </c>
      <c r="H112" t="s">
        <v>873</v>
      </c>
      <c r="I112" t="s">
        <v>499</v>
      </c>
      <c r="J112" s="363">
        <v>150380.83510786039</v>
      </c>
      <c r="K112" t="s">
        <v>1114</v>
      </c>
    </row>
    <row r="113" spans="1:11">
      <c r="A113" s="419"/>
      <c r="B113" t="s">
        <v>871</v>
      </c>
      <c r="C113" t="s">
        <v>881</v>
      </c>
      <c r="D113" t="s">
        <v>627</v>
      </c>
      <c r="E113" t="s">
        <v>1038</v>
      </c>
      <c r="F113" t="s">
        <v>1113</v>
      </c>
      <c r="G113" t="s">
        <v>1113</v>
      </c>
      <c r="H113" t="s">
        <v>881</v>
      </c>
      <c r="I113" t="s">
        <v>499</v>
      </c>
      <c r="J113" s="363">
        <v>264856.96694750484</v>
      </c>
      <c r="K113" t="s">
        <v>1114</v>
      </c>
    </row>
    <row r="114" spans="1:11">
      <c r="A114" s="419"/>
      <c r="B114" t="s">
        <v>871</v>
      </c>
      <c r="C114" t="s">
        <v>869</v>
      </c>
      <c r="D114" t="s">
        <v>627</v>
      </c>
      <c r="E114" t="s">
        <v>1038</v>
      </c>
      <c r="F114" t="s">
        <v>1113</v>
      </c>
      <c r="G114" t="s">
        <v>1113</v>
      </c>
      <c r="H114" t="s">
        <v>869</v>
      </c>
      <c r="I114" t="s">
        <v>499</v>
      </c>
      <c r="J114" s="363">
        <v>18990994.000555504</v>
      </c>
      <c r="K114" t="s">
        <v>1114</v>
      </c>
    </row>
    <row r="115" spans="1:11">
      <c r="A115" s="419"/>
      <c r="B115" t="s">
        <v>871</v>
      </c>
      <c r="C115" t="s">
        <v>879</v>
      </c>
      <c r="D115" t="s">
        <v>636</v>
      </c>
      <c r="E115" t="s">
        <v>1115</v>
      </c>
      <c r="F115" t="s">
        <v>1113</v>
      </c>
      <c r="G115" t="s">
        <v>1113</v>
      </c>
      <c r="H115" t="s">
        <v>879</v>
      </c>
      <c r="I115" t="s">
        <v>499</v>
      </c>
      <c r="J115" s="363">
        <v>70998.10278030562</v>
      </c>
      <c r="K115" t="s">
        <v>1114</v>
      </c>
    </row>
    <row r="116" spans="1:11">
      <c r="A116" s="419"/>
      <c r="B116" t="s">
        <v>871</v>
      </c>
      <c r="C116" t="s">
        <v>877</v>
      </c>
      <c r="D116" t="s">
        <v>636</v>
      </c>
      <c r="E116" t="s">
        <v>1115</v>
      </c>
      <c r="F116" t="s">
        <v>1113</v>
      </c>
      <c r="G116" t="s">
        <v>1113</v>
      </c>
      <c r="H116" t="s">
        <v>877</v>
      </c>
      <c r="I116" t="s">
        <v>499</v>
      </c>
      <c r="J116" s="363">
        <v>27507.264947614749</v>
      </c>
      <c r="K116" t="s">
        <v>1114</v>
      </c>
    </row>
    <row r="117" spans="1:11">
      <c r="A117" s="419"/>
      <c r="B117" t="s">
        <v>871</v>
      </c>
      <c r="C117" t="s">
        <v>884</v>
      </c>
      <c r="D117" t="s">
        <v>638</v>
      </c>
      <c r="E117" t="s">
        <v>1115</v>
      </c>
      <c r="F117" t="s">
        <v>1113</v>
      </c>
      <c r="G117" t="s">
        <v>1113</v>
      </c>
      <c r="H117" t="s">
        <v>884</v>
      </c>
      <c r="I117" t="s">
        <v>499</v>
      </c>
      <c r="J117" s="363">
        <v>99997.327859585392</v>
      </c>
      <c r="K117" t="s">
        <v>1114</v>
      </c>
    </row>
    <row r="118" spans="1:11">
      <c r="A118" s="419"/>
      <c r="B118" t="s">
        <v>871</v>
      </c>
      <c r="C118" t="s">
        <v>881</v>
      </c>
      <c r="D118" t="s">
        <v>585</v>
      </c>
      <c r="E118" t="s">
        <v>1043</v>
      </c>
      <c r="F118" t="s">
        <v>1113</v>
      </c>
      <c r="G118" t="s">
        <v>1113</v>
      </c>
      <c r="H118" t="s">
        <v>881</v>
      </c>
      <c r="I118" t="s">
        <v>499</v>
      </c>
      <c r="J118" s="363">
        <v>7376070.2249791678</v>
      </c>
      <c r="K118" t="s">
        <v>1114</v>
      </c>
    </row>
    <row r="119" spans="1:11">
      <c r="A119" s="419"/>
      <c r="B119" t="s">
        <v>871</v>
      </c>
      <c r="C119" t="s">
        <v>869</v>
      </c>
      <c r="D119" t="s">
        <v>585</v>
      </c>
      <c r="E119" t="s">
        <v>1043</v>
      </c>
      <c r="F119" t="s">
        <v>1113</v>
      </c>
      <c r="G119" t="s">
        <v>1113</v>
      </c>
      <c r="H119" t="s">
        <v>869</v>
      </c>
      <c r="I119" t="s">
        <v>499</v>
      </c>
      <c r="J119" s="363">
        <v>92.584019998148321</v>
      </c>
      <c r="K119" t="s">
        <v>1114</v>
      </c>
    </row>
    <row r="120" spans="1:11">
      <c r="A120" s="419"/>
      <c r="B120" t="s">
        <v>871</v>
      </c>
      <c r="C120" t="s">
        <v>877</v>
      </c>
      <c r="D120" t="s">
        <v>585</v>
      </c>
      <c r="E120" t="s">
        <v>1043</v>
      </c>
      <c r="F120" t="s">
        <v>1113</v>
      </c>
      <c r="G120" t="s">
        <v>1113</v>
      </c>
      <c r="H120" t="s">
        <v>877</v>
      </c>
      <c r="I120" t="s">
        <v>499</v>
      </c>
      <c r="J120" s="363">
        <v>194294.19498194612</v>
      </c>
      <c r="K120" t="s">
        <v>1114</v>
      </c>
    </row>
    <row r="121" spans="1:11">
      <c r="A121" s="419"/>
      <c r="B121" t="s">
        <v>871</v>
      </c>
      <c r="C121" t="s">
        <v>884</v>
      </c>
      <c r="D121" t="s">
        <v>585</v>
      </c>
      <c r="E121" t="s">
        <v>1043</v>
      </c>
      <c r="F121" t="s">
        <v>1113</v>
      </c>
      <c r="G121" t="s">
        <v>1113</v>
      </c>
      <c r="H121" t="s">
        <v>884</v>
      </c>
      <c r="I121" t="s">
        <v>499</v>
      </c>
      <c r="J121" s="363">
        <v>17842.95898527914</v>
      </c>
      <c r="K121" t="s">
        <v>1114</v>
      </c>
    </row>
    <row r="122" spans="1:11">
      <c r="A122" s="419"/>
      <c r="B122" t="s">
        <v>871</v>
      </c>
      <c r="C122" t="s">
        <v>873</v>
      </c>
      <c r="D122" t="s">
        <v>585</v>
      </c>
      <c r="E122" t="s">
        <v>1043</v>
      </c>
      <c r="F122" t="s">
        <v>1113</v>
      </c>
      <c r="G122" t="s">
        <v>1113</v>
      </c>
      <c r="H122" t="s">
        <v>873</v>
      </c>
      <c r="I122" t="s">
        <v>499</v>
      </c>
      <c r="J122" s="363">
        <v>126471.53967225256</v>
      </c>
      <c r="K122" t="s">
        <v>1114</v>
      </c>
    </row>
    <row r="123" spans="1:11">
      <c r="A123" s="419"/>
      <c r="B123" t="s">
        <v>871</v>
      </c>
      <c r="C123" t="s">
        <v>881</v>
      </c>
      <c r="D123" t="s">
        <v>585</v>
      </c>
      <c r="E123" t="s">
        <v>1041</v>
      </c>
      <c r="F123" t="s">
        <v>1113</v>
      </c>
      <c r="G123" t="s">
        <v>1113</v>
      </c>
      <c r="H123" t="s">
        <v>881</v>
      </c>
      <c r="I123" t="s">
        <v>499</v>
      </c>
      <c r="J123" s="363">
        <v>1676141.0980464772</v>
      </c>
      <c r="K123" t="s">
        <v>1114</v>
      </c>
    </row>
    <row r="124" spans="1:11">
      <c r="A124" s="419"/>
      <c r="B124" t="s">
        <v>871</v>
      </c>
      <c r="C124" t="s">
        <v>884</v>
      </c>
      <c r="D124" t="s">
        <v>585</v>
      </c>
      <c r="E124" t="s">
        <v>1041</v>
      </c>
      <c r="F124" t="s">
        <v>1113</v>
      </c>
      <c r="G124" t="s">
        <v>1113</v>
      </c>
      <c r="H124" t="s">
        <v>884</v>
      </c>
      <c r="I124" t="s">
        <v>499</v>
      </c>
      <c r="J124" s="363">
        <v>370.33607999259328</v>
      </c>
      <c r="K124" t="s">
        <v>1114</v>
      </c>
    </row>
    <row r="125" spans="1:11">
      <c r="A125" s="419"/>
      <c r="B125" t="s">
        <v>871</v>
      </c>
      <c r="C125" t="s">
        <v>873</v>
      </c>
      <c r="D125" t="s">
        <v>585</v>
      </c>
      <c r="E125" t="s">
        <v>1041</v>
      </c>
      <c r="F125" t="s">
        <v>1113</v>
      </c>
      <c r="G125" t="s">
        <v>1113</v>
      </c>
      <c r="H125" t="s">
        <v>873</v>
      </c>
      <c r="I125" t="s">
        <v>499</v>
      </c>
      <c r="J125" s="363">
        <v>26247.949263957038</v>
      </c>
      <c r="K125" t="s">
        <v>1114</v>
      </c>
    </row>
    <row r="126" spans="1:11">
      <c r="A126" s="419"/>
      <c r="B126" t="s">
        <v>871</v>
      </c>
      <c r="C126" t="s">
        <v>881</v>
      </c>
      <c r="D126" t="s">
        <v>585</v>
      </c>
      <c r="E126" t="s">
        <v>1111</v>
      </c>
      <c r="F126" t="s">
        <v>1113</v>
      </c>
      <c r="G126" t="s">
        <v>1113</v>
      </c>
      <c r="H126" t="s">
        <v>881</v>
      </c>
      <c r="I126" t="s">
        <v>499</v>
      </c>
      <c r="J126" s="363">
        <v>4337927.1363762617</v>
      </c>
      <c r="K126" t="s">
        <v>1114</v>
      </c>
    </row>
    <row r="127" spans="1:11">
      <c r="A127" s="419"/>
      <c r="B127" t="s">
        <v>871</v>
      </c>
      <c r="C127" t="s">
        <v>869</v>
      </c>
      <c r="D127" t="s">
        <v>585</v>
      </c>
      <c r="E127" t="s">
        <v>1111</v>
      </c>
      <c r="F127" t="s">
        <v>1113</v>
      </c>
      <c r="G127" t="s">
        <v>1113</v>
      </c>
      <c r="H127" t="s">
        <v>869</v>
      </c>
      <c r="I127" t="s">
        <v>499</v>
      </c>
      <c r="J127" s="363">
        <v>2680042.6627164152</v>
      </c>
      <c r="K127" t="s">
        <v>1114</v>
      </c>
    </row>
    <row r="128" spans="1:11">
      <c r="A128" s="419"/>
      <c r="B128" t="s">
        <v>871</v>
      </c>
      <c r="C128" t="s">
        <v>886</v>
      </c>
      <c r="D128" t="s">
        <v>585</v>
      </c>
      <c r="E128" t="s">
        <v>1111</v>
      </c>
      <c r="F128" t="s">
        <v>1113</v>
      </c>
      <c r="G128" t="s">
        <v>1113</v>
      </c>
      <c r="H128" t="s">
        <v>886</v>
      </c>
      <c r="I128" t="s">
        <v>499</v>
      </c>
      <c r="J128" s="363">
        <v>46305.703175631883</v>
      </c>
      <c r="K128" t="s">
        <v>1114</v>
      </c>
    </row>
    <row r="129" spans="1:11">
      <c r="A129" s="419"/>
      <c r="B129" t="s">
        <v>871</v>
      </c>
      <c r="C129" t="s">
        <v>879</v>
      </c>
      <c r="D129" t="s">
        <v>585</v>
      </c>
      <c r="E129" t="s">
        <v>1111</v>
      </c>
      <c r="F129" t="s">
        <v>1113</v>
      </c>
      <c r="G129" t="s">
        <v>1113</v>
      </c>
      <c r="H129" t="s">
        <v>879</v>
      </c>
      <c r="I129" t="s">
        <v>499</v>
      </c>
      <c r="J129" s="363">
        <v>27075.039348208498</v>
      </c>
      <c r="K129" t="s">
        <v>1114</v>
      </c>
    </row>
    <row r="130" spans="1:11">
      <c r="A130" s="419"/>
      <c r="B130" t="s">
        <v>871</v>
      </c>
      <c r="C130" t="s">
        <v>877</v>
      </c>
      <c r="D130" t="s">
        <v>585</v>
      </c>
      <c r="E130" t="s">
        <v>1111</v>
      </c>
      <c r="F130" t="s">
        <v>1113</v>
      </c>
      <c r="G130" t="s">
        <v>1113</v>
      </c>
      <c r="H130" t="s">
        <v>877</v>
      </c>
      <c r="I130" t="s">
        <v>499</v>
      </c>
      <c r="J130" s="363">
        <v>355595.77816868806</v>
      </c>
      <c r="K130" t="s">
        <v>1114</v>
      </c>
    </row>
    <row r="131" spans="1:11">
      <c r="A131" s="419"/>
      <c r="B131" t="s">
        <v>871</v>
      </c>
      <c r="C131" t="s">
        <v>884</v>
      </c>
      <c r="D131" t="s">
        <v>585</v>
      </c>
      <c r="E131" t="s">
        <v>1111</v>
      </c>
      <c r="F131" t="s">
        <v>1113</v>
      </c>
      <c r="G131" t="s">
        <v>1113</v>
      </c>
      <c r="H131" t="s">
        <v>884</v>
      </c>
      <c r="I131" t="s">
        <v>499</v>
      </c>
      <c r="J131" s="363">
        <v>2661656.8188130725</v>
      </c>
      <c r="K131" t="s">
        <v>1114</v>
      </c>
    </row>
    <row r="132" spans="1:11">
      <c r="A132" s="419"/>
      <c r="B132" t="s">
        <v>871</v>
      </c>
      <c r="C132" t="s">
        <v>873</v>
      </c>
      <c r="D132" t="s">
        <v>585</v>
      </c>
      <c r="E132" t="s">
        <v>1111</v>
      </c>
      <c r="F132" t="s">
        <v>1113</v>
      </c>
      <c r="G132" t="s">
        <v>1113</v>
      </c>
      <c r="H132" t="s">
        <v>873</v>
      </c>
      <c r="I132" t="s">
        <v>499</v>
      </c>
      <c r="J132" s="363">
        <v>73008.036292935838</v>
      </c>
      <c r="K132" t="s">
        <v>1114</v>
      </c>
    </row>
    <row r="133" spans="1:11">
      <c r="A133" s="419"/>
      <c r="B133" t="s">
        <v>871</v>
      </c>
      <c r="C133" t="s">
        <v>875</v>
      </c>
      <c r="D133" t="s">
        <v>585</v>
      </c>
      <c r="E133" t="s">
        <v>1111</v>
      </c>
      <c r="F133" t="s">
        <v>1113</v>
      </c>
      <c r="G133" t="s">
        <v>1113</v>
      </c>
      <c r="H133" t="s">
        <v>875</v>
      </c>
      <c r="I133" t="s">
        <v>499</v>
      </c>
      <c r="J133" s="363">
        <v>5185.8809369502824</v>
      </c>
      <c r="K133" t="s">
        <v>1114</v>
      </c>
    </row>
    <row r="134" spans="1:11">
      <c r="A134" s="419"/>
      <c r="B134" t="s">
        <v>871</v>
      </c>
      <c r="C134" t="s">
        <v>869</v>
      </c>
      <c r="D134" t="s">
        <v>627</v>
      </c>
      <c r="E134" t="s">
        <v>1074</v>
      </c>
      <c r="F134" t="s">
        <v>1113</v>
      </c>
      <c r="G134" t="s">
        <v>1113</v>
      </c>
      <c r="H134" t="s">
        <v>869</v>
      </c>
      <c r="I134" t="s">
        <v>499</v>
      </c>
      <c r="J134" s="363">
        <v>4357034.0246273493</v>
      </c>
      <c r="K134" t="s">
        <v>1114</v>
      </c>
    </row>
    <row r="135" spans="1:11">
      <c r="A135" s="419"/>
      <c r="B135" t="s">
        <v>871</v>
      </c>
      <c r="C135" t="s">
        <v>879</v>
      </c>
      <c r="D135" t="s">
        <v>627</v>
      </c>
      <c r="E135" t="s">
        <v>1074</v>
      </c>
      <c r="F135" t="s">
        <v>1113</v>
      </c>
      <c r="G135" t="s">
        <v>1113</v>
      </c>
      <c r="H135" t="s">
        <v>879</v>
      </c>
      <c r="I135" t="s">
        <v>499</v>
      </c>
      <c r="J135" s="363">
        <v>292.71363762614573</v>
      </c>
      <c r="K135" t="s">
        <v>1114</v>
      </c>
    </row>
    <row r="136" spans="1:11">
      <c r="A136" s="419"/>
      <c r="B136" t="s">
        <v>871</v>
      </c>
      <c r="C136" t="s">
        <v>877</v>
      </c>
      <c r="D136" t="s">
        <v>627</v>
      </c>
      <c r="E136" t="s">
        <v>1074</v>
      </c>
      <c r="F136" t="s">
        <v>1113</v>
      </c>
      <c r="G136" t="s">
        <v>1113</v>
      </c>
      <c r="H136" t="s">
        <v>877</v>
      </c>
      <c r="I136" t="s">
        <v>499</v>
      </c>
      <c r="J136" s="363">
        <v>7.4067215998518652</v>
      </c>
      <c r="K136" t="s">
        <v>1114</v>
      </c>
    </row>
    <row r="137" spans="1:11">
      <c r="A137" s="419"/>
      <c r="B137" t="s">
        <v>871</v>
      </c>
      <c r="C137" t="s">
        <v>884</v>
      </c>
      <c r="D137" t="s">
        <v>627</v>
      </c>
      <c r="E137" t="s">
        <v>1074</v>
      </c>
      <c r="F137" t="s">
        <v>1113</v>
      </c>
      <c r="G137" t="s">
        <v>1113</v>
      </c>
      <c r="H137" t="s">
        <v>884</v>
      </c>
      <c r="I137" t="s">
        <v>499</v>
      </c>
      <c r="J137" s="363">
        <v>1697082.0664753262</v>
      </c>
      <c r="K137" t="s">
        <v>1114</v>
      </c>
    </row>
    <row r="138" spans="1:11">
      <c r="A138" s="419"/>
      <c r="B138" t="s">
        <v>871</v>
      </c>
      <c r="C138" t="s">
        <v>881</v>
      </c>
      <c r="D138" t="s">
        <v>1069</v>
      </c>
      <c r="E138" t="s">
        <v>1074</v>
      </c>
      <c r="F138" t="s">
        <v>1113</v>
      </c>
      <c r="G138" t="s">
        <v>1113</v>
      </c>
      <c r="H138" t="s">
        <v>881</v>
      </c>
      <c r="I138" t="s">
        <v>499</v>
      </c>
      <c r="J138" s="363">
        <v>14242.125729099156</v>
      </c>
      <c r="K138" t="s">
        <v>1114</v>
      </c>
    </row>
    <row r="139" spans="1:11">
      <c r="A139" s="419"/>
      <c r="B139" t="s">
        <v>871</v>
      </c>
      <c r="C139" t="s">
        <v>869</v>
      </c>
      <c r="D139" t="s">
        <v>1069</v>
      </c>
      <c r="E139" t="s">
        <v>1074</v>
      </c>
      <c r="F139" t="s">
        <v>1113</v>
      </c>
      <c r="G139" t="s">
        <v>1113</v>
      </c>
      <c r="H139" t="s">
        <v>869</v>
      </c>
      <c r="I139" t="s">
        <v>499</v>
      </c>
      <c r="J139" s="363">
        <v>790019.44264419959</v>
      </c>
      <c r="K139" t="s">
        <v>1114</v>
      </c>
    </row>
    <row r="140" spans="1:11">
      <c r="A140" s="419"/>
      <c r="B140" t="s">
        <v>871</v>
      </c>
      <c r="C140" t="s">
        <v>881</v>
      </c>
      <c r="D140" t="s">
        <v>1068</v>
      </c>
      <c r="E140" s="365" t="s">
        <v>1074</v>
      </c>
      <c r="F140" t="s">
        <v>1113</v>
      </c>
      <c r="G140" t="s">
        <v>1113</v>
      </c>
      <c r="H140" t="s">
        <v>881</v>
      </c>
      <c r="I140" t="s">
        <v>499</v>
      </c>
      <c r="J140" s="363">
        <v>94704.9347282659</v>
      </c>
      <c r="K140" t="s">
        <v>1114</v>
      </c>
    </row>
    <row r="141" spans="1:11">
      <c r="A141" s="419"/>
      <c r="B141" t="s">
        <v>871</v>
      </c>
      <c r="C141" t="s">
        <v>869</v>
      </c>
      <c r="D141" t="s">
        <v>1068</v>
      </c>
      <c r="E141" t="s">
        <v>1074</v>
      </c>
      <c r="F141" t="s">
        <v>1113</v>
      </c>
      <c r="G141" t="s">
        <v>1113</v>
      </c>
      <c r="H141" t="s">
        <v>869</v>
      </c>
      <c r="I141" t="s">
        <v>499</v>
      </c>
      <c r="J141" s="363">
        <v>223518.24831034162</v>
      </c>
      <c r="K141" t="s">
        <v>1114</v>
      </c>
    </row>
    <row r="142" spans="1:11">
      <c r="A142" s="419"/>
      <c r="B142" t="s">
        <v>871</v>
      </c>
      <c r="C142" t="s">
        <v>877</v>
      </c>
      <c r="D142" t="s">
        <v>1068</v>
      </c>
      <c r="E142" t="s">
        <v>1074</v>
      </c>
      <c r="F142" t="s">
        <v>1113</v>
      </c>
      <c r="G142" t="s">
        <v>1113</v>
      </c>
      <c r="H142" t="s">
        <v>877</v>
      </c>
      <c r="I142" t="s">
        <v>499</v>
      </c>
      <c r="J142" s="363">
        <v>81299.138968614017</v>
      </c>
      <c r="K142" t="s">
        <v>1114</v>
      </c>
    </row>
    <row r="143" spans="1:11">
      <c r="A143" s="419"/>
      <c r="B143" t="s">
        <v>871</v>
      </c>
      <c r="C143" t="s">
        <v>869</v>
      </c>
      <c r="D143" t="s">
        <v>1070</v>
      </c>
      <c r="E143" t="s">
        <v>1074</v>
      </c>
      <c r="F143" t="s">
        <v>1113</v>
      </c>
      <c r="G143" t="s">
        <v>1113</v>
      </c>
      <c r="H143" t="s">
        <v>869</v>
      </c>
      <c r="I143" t="s">
        <v>499</v>
      </c>
      <c r="J143" s="363">
        <v>33143.597815017129</v>
      </c>
      <c r="K143" t="s">
        <v>1114</v>
      </c>
    </row>
    <row r="144" spans="1:11">
      <c r="A144" s="419"/>
      <c r="B144" t="s">
        <v>871</v>
      </c>
      <c r="C144" t="s">
        <v>881</v>
      </c>
      <c r="D144" t="s">
        <v>585</v>
      </c>
      <c r="E144" t="s">
        <v>1116</v>
      </c>
      <c r="F144" t="s">
        <v>1113</v>
      </c>
      <c r="G144" t="s">
        <v>1113</v>
      </c>
      <c r="H144" t="s">
        <v>881</v>
      </c>
      <c r="I144" t="s">
        <v>499</v>
      </c>
      <c r="J144" s="363">
        <v>195205.0087954819</v>
      </c>
      <c r="K144" t="s">
        <v>1114</v>
      </c>
    </row>
    <row r="145" spans="1:13">
      <c r="A145" s="419"/>
      <c r="B145" t="s">
        <v>871</v>
      </c>
      <c r="C145" t="s">
        <v>869</v>
      </c>
      <c r="D145" t="s">
        <v>585</v>
      </c>
      <c r="E145" t="s">
        <v>1116</v>
      </c>
      <c r="F145" t="s">
        <v>1113</v>
      </c>
      <c r="G145" t="s">
        <v>1113</v>
      </c>
      <c r="H145" t="s">
        <v>869</v>
      </c>
      <c r="I145" t="s">
        <v>499</v>
      </c>
      <c r="J145" s="363">
        <v>249844.4866216091</v>
      </c>
      <c r="K145" t="s">
        <v>1114</v>
      </c>
    </row>
    <row r="146" spans="1:13">
      <c r="A146" s="419"/>
      <c r="B146" t="s">
        <v>871</v>
      </c>
      <c r="C146" t="s">
        <v>886</v>
      </c>
      <c r="D146" t="s">
        <v>585</v>
      </c>
      <c r="E146" t="s">
        <v>1116</v>
      </c>
      <c r="F146" t="s">
        <v>1113</v>
      </c>
      <c r="G146" t="s">
        <v>1113</v>
      </c>
      <c r="H146" t="s">
        <v>886</v>
      </c>
      <c r="I146" t="s">
        <v>499</v>
      </c>
      <c r="J146" s="363">
        <v>6918.8223312656228</v>
      </c>
      <c r="K146" t="s">
        <v>1114</v>
      </c>
    </row>
    <row r="147" spans="1:13">
      <c r="A147" s="419"/>
      <c r="B147" t="s">
        <v>871</v>
      </c>
      <c r="C147" t="s">
        <v>879</v>
      </c>
      <c r="D147" t="s">
        <v>585</v>
      </c>
      <c r="E147" t="s">
        <v>1116</v>
      </c>
      <c r="F147" t="s">
        <v>1113</v>
      </c>
      <c r="G147" t="s">
        <v>1113</v>
      </c>
      <c r="H147" t="s">
        <v>879</v>
      </c>
      <c r="I147" t="s">
        <v>499</v>
      </c>
      <c r="J147" s="363">
        <v>911.57300249976845</v>
      </c>
      <c r="K147" t="s">
        <v>1114</v>
      </c>
    </row>
    <row r="148" spans="1:13">
      <c r="A148" s="419"/>
      <c r="B148" t="s">
        <v>871</v>
      </c>
      <c r="C148" t="s">
        <v>877</v>
      </c>
      <c r="D148" t="s">
        <v>585</v>
      </c>
      <c r="E148" t="s">
        <v>1116</v>
      </c>
      <c r="F148" t="s">
        <v>1113</v>
      </c>
      <c r="G148" t="s">
        <v>1113</v>
      </c>
      <c r="H148" t="s">
        <v>877</v>
      </c>
      <c r="I148" t="s">
        <v>499</v>
      </c>
      <c r="J148" s="363">
        <v>9635.9133413572818</v>
      </c>
      <c r="K148" t="s">
        <v>1114</v>
      </c>
    </row>
    <row r="149" spans="1:13">
      <c r="A149" s="419"/>
      <c r="B149" t="s">
        <v>871</v>
      </c>
      <c r="C149" t="s">
        <v>884</v>
      </c>
      <c r="D149" t="s">
        <v>585</v>
      </c>
      <c r="E149" t="s">
        <v>1116</v>
      </c>
      <c r="F149" t="s">
        <v>1113</v>
      </c>
      <c r="G149" t="s">
        <v>1113</v>
      </c>
      <c r="H149" t="s">
        <v>884</v>
      </c>
      <c r="I149" t="s">
        <v>499</v>
      </c>
      <c r="J149" s="363">
        <v>272635.00601796131</v>
      </c>
      <c r="K149" t="s">
        <v>1114</v>
      </c>
    </row>
    <row r="150" spans="1:13">
      <c r="A150" s="419"/>
      <c r="B150" t="s">
        <v>871</v>
      </c>
      <c r="C150" t="s">
        <v>873</v>
      </c>
      <c r="D150" t="s">
        <v>585</v>
      </c>
      <c r="E150" t="s">
        <v>1116</v>
      </c>
      <c r="F150" t="s">
        <v>1113</v>
      </c>
      <c r="G150" t="s">
        <v>1113</v>
      </c>
      <c r="H150" t="s">
        <v>873</v>
      </c>
      <c r="I150" t="s">
        <v>499</v>
      </c>
      <c r="J150" s="363">
        <v>1978.4927321544301</v>
      </c>
      <c r="K150" t="s">
        <v>1114</v>
      </c>
    </row>
    <row r="151" spans="1:13">
      <c r="A151" s="419"/>
      <c r="B151" t="s">
        <v>871</v>
      </c>
      <c r="C151" t="s">
        <v>869</v>
      </c>
      <c r="D151" t="s">
        <v>636</v>
      </c>
      <c r="E151" t="s">
        <v>1117</v>
      </c>
      <c r="F151" t="s">
        <v>1113</v>
      </c>
      <c r="G151" t="s">
        <v>1113</v>
      </c>
      <c r="H151" t="s">
        <v>869</v>
      </c>
      <c r="I151" t="s">
        <v>499</v>
      </c>
      <c r="J151" s="363">
        <v>16974703.296629008</v>
      </c>
      <c r="K151" t="s">
        <v>1113</v>
      </c>
      <c r="L151">
        <v>51374.87</v>
      </c>
      <c r="M151" t="s">
        <v>494</v>
      </c>
    </row>
    <row r="152" spans="1:13">
      <c r="A152" s="419"/>
      <c r="B152" t="s">
        <v>871</v>
      </c>
      <c r="C152" t="s">
        <v>879</v>
      </c>
      <c r="D152" t="s">
        <v>636</v>
      </c>
      <c r="E152" t="s">
        <v>1117</v>
      </c>
      <c r="F152" t="s">
        <v>1113</v>
      </c>
      <c r="G152" t="s">
        <v>1113</v>
      </c>
      <c r="H152" t="s">
        <v>879</v>
      </c>
      <c r="I152" t="s">
        <v>499</v>
      </c>
      <c r="J152" s="363">
        <v>189423.29975642581</v>
      </c>
      <c r="K152" t="s">
        <v>1113</v>
      </c>
      <c r="L152">
        <v>573.29999999999995</v>
      </c>
      <c r="M152" t="s">
        <v>494</v>
      </c>
    </row>
    <row r="153" spans="1:13">
      <c r="A153" s="419"/>
      <c r="B153" t="s">
        <v>871</v>
      </c>
      <c r="C153" t="s">
        <v>877</v>
      </c>
      <c r="D153" t="s">
        <v>636</v>
      </c>
      <c r="E153" t="s">
        <v>1117</v>
      </c>
      <c r="F153" t="s">
        <v>1113</v>
      </c>
      <c r="G153" t="s">
        <v>1113</v>
      </c>
      <c r="H153" t="s">
        <v>877</v>
      </c>
      <c r="I153" t="s">
        <v>499</v>
      </c>
      <c r="J153" s="363">
        <v>1538409.2753007137</v>
      </c>
      <c r="K153" t="s">
        <v>1113</v>
      </c>
      <c r="L153">
        <v>4656.08</v>
      </c>
      <c r="M153" t="s">
        <v>494</v>
      </c>
    </row>
    <row r="154" spans="1:13" ht="16.5">
      <c r="A154" s="419"/>
      <c r="B154" s="361" t="s">
        <v>657</v>
      </c>
      <c r="C154" t="s">
        <v>810</v>
      </c>
      <c r="D154" t="s">
        <v>1067</v>
      </c>
      <c r="E154" t="s">
        <v>1074</v>
      </c>
      <c r="F154" t="s">
        <v>1113</v>
      </c>
      <c r="G154" t="s">
        <v>1113</v>
      </c>
      <c r="H154" t="s">
        <v>810</v>
      </c>
      <c r="I154" t="s">
        <v>499</v>
      </c>
      <c r="J154" s="363">
        <v>1296.1762799740764</v>
      </c>
      <c r="K154" t="s">
        <v>1110</v>
      </c>
    </row>
    <row r="155" spans="1:13" ht="16.5">
      <c r="A155" s="419"/>
      <c r="B155" s="502" t="s">
        <v>657</v>
      </c>
      <c r="C155" t="s">
        <v>708</v>
      </c>
      <c r="D155" t="s">
        <v>1067</v>
      </c>
      <c r="E155" t="s">
        <v>1074</v>
      </c>
      <c r="F155" t="s">
        <v>1113</v>
      </c>
      <c r="G155" t="s">
        <v>1113</v>
      </c>
      <c r="H155" t="s">
        <v>708</v>
      </c>
      <c r="I155" t="s">
        <v>499</v>
      </c>
      <c r="J155" s="363">
        <v>1296.1762799740764</v>
      </c>
      <c r="K155" t="s">
        <v>1110</v>
      </c>
    </row>
    <row r="156" spans="1:13" ht="16.5">
      <c r="A156" s="419"/>
      <c r="B156" s="502" t="s">
        <v>657</v>
      </c>
      <c r="C156" t="s">
        <v>712</v>
      </c>
      <c r="D156" t="s">
        <v>1067</v>
      </c>
      <c r="E156" t="s">
        <v>1074</v>
      </c>
      <c r="F156" t="s">
        <v>1113</v>
      </c>
      <c r="G156" t="s">
        <v>1113</v>
      </c>
      <c r="H156" t="s">
        <v>712</v>
      </c>
      <c r="I156" t="s">
        <v>499</v>
      </c>
      <c r="J156" s="363">
        <v>1296.1762799740764</v>
      </c>
      <c r="K156" t="s">
        <v>1110</v>
      </c>
    </row>
    <row r="157" spans="1:13" ht="16.5">
      <c r="A157" s="419"/>
      <c r="B157" s="502" t="s">
        <v>657</v>
      </c>
      <c r="C157" t="s">
        <v>668</v>
      </c>
      <c r="D157" t="s">
        <v>1067</v>
      </c>
      <c r="E157" t="s">
        <v>1074</v>
      </c>
      <c r="F157" t="s">
        <v>1113</v>
      </c>
      <c r="G157" t="s">
        <v>1113</v>
      </c>
      <c r="H157" t="s">
        <v>668</v>
      </c>
      <c r="I157" t="s">
        <v>499</v>
      </c>
      <c r="J157" s="363">
        <v>1296.1762799740764</v>
      </c>
      <c r="K157" t="s">
        <v>1110</v>
      </c>
    </row>
    <row r="158" spans="1:13" ht="16.5">
      <c r="A158" s="419"/>
      <c r="B158" s="502" t="s">
        <v>657</v>
      </c>
      <c r="C158" t="s">
        <v>861</v>
      </c>
      <c r="D158" t="s">
        <v>1067</v>
      </c>
      <c r="E158" t="s">
        <v>1074</v>
      </c>
      <c r="F158" t="s">
        <v>1113</v>
      </c>
      <c r="G158" t="s">
        <v>1113</v>
      </c>
      <c r="H158" t="s">
        <v>861</v>
      </c>
      <c r="I158" t="s">
        <v>499</v>
      </c>
      <c r="J158" s="363">
        <v>1296.1762799740764</v>
      </c>
      <c r="K158" t="s">
        <v>1110</v>
      </c>
    </row>
    <row r="159" spans="1:13" ht="16.5">
      <c r="A159" s="419"/>
      <c r="B159" s="502" t="s">
        <v>657</v>
      </c>
      <c r="C159" t="s">
        <v>761</v>
      </c>
      <c r="D159" t="s">
        <v>1067</v>
      </c>
      <c r="E159" t="s">
        <v>1074</v>
      </c>
      <c r="F159" t="s">
        <v>1113</v>
      </c>
      <c r="G159" t="s">
        <v>1113</v>
      </c>
      <c r="H159" t="s">
        <v>761</v>
      </c>
      <c r="I159" t="s">
        <v>499</v>
      </c>
      <c r="J159" s="363">
        <v>1296.1762799740764</v>
      </c>
      <c r="K159" t="s">
        <v>1110</v>
      </c>
    </row>
    <row r="160" spans="1:13" ht="16.5">
      <c r="A160" s="419"/>
      <c r="B160" s="502" t="s">
        <v>657</v>
      </c>
      <c r="C160" t="s">
        <v>788</v>
      </c>
      <c r="D160" t="s">
        <v>1067</v>
      </c>
      <c r="E160" t="s">
        <v>1074</v>
      </c>
      <c r="F160" t="s">
        <v>1113</v>
      </c>
      <c r="G160" t="s">
        <v>1113</v>
      </c>
      <c r="H160" t="s">
        <v>788</v>
      </c>
      <c r="I160" t="s">
        <v>499</v>
      </c>
      <c r="J160" s="363">
        <v>1296.1762799740764</v>
      </c>
      <c r="K160" t="s">
        <v>1110</v>
      </c>
    </row>
    <row r="161" spans="1:11" ht="16.5">
      <c r="A161" s="419"/>
      <c r="B161" s="502" t="s">
        <v>657</v>
      </c>
      <c r="C161" t="s">
        <v>863</v>
      </c>
      <c r="D161" t="s">
        <v>1067</v>
      </c>
      <c r="E161" t="s">
        <v>1074</v>
      </c>
      <c r="F161" t="s">
        <v>1113</v>
      </c>
      <c r="G161" t="s">
        <v>1113</v>
      </c>
      <c r="H161" t="s">
        <v>863</v>
      </c>
      <c r="I161" t="s">
        <v>499</v>
      </c>
      <c r="J161" s="363">
        <v>1296.1762799740764</v>
      </c>
      <c r="K161" t="s">
        <v>1110</v>
      </c>
    </row>
    <row r="162" spans="1:11" ht="16.5">
      <c r="A162" s="419"/>
      <c r="B162" s="502" t="s">
        <v>657</v>
      </c>
      <c r="C162" t="s">
        <v>757</v>
      </c>
      <c r="D162" t="s">
        <v>1067</v>
      </c>
      <c r="E162" t="s">
        <v>1074</v>
      </c>
      <c r="F162" t="s">
        <v>1113</v>
      </c>
      <c r="G162" t="s">
        <v>1113</v>
      </c>
      <c r="H162" t="s">
        <v>757</v>
      </c>
      <c r="I162" t="s">
        <v>499</v>
      </c>
      <c r="J162" s="363">
        <v>1296.1762799740764</v>
      </c>
      <c r="K162" t="s">
        <v>1110</v>
      </c>
    </row>
    <row r="163" spans="1:11" ht="16.5">
      <c r="A163" s="419"/>
      <c r="B163" s="502" t="s">
        <v>657</v>
      </c>
      <c r="C163" t="s">
        <v>706</v>
      </c>
      <c r="D163" t="s">
        <v>1067</v>
      </c>
      <c r="E163" t="s">
        <v>1074</v>
      </c>
      <c r="F163" t="s">
        <v>1113</v>
      </c>
      <c r="G163" t="s">
        <v>1113</v>
      </c>
      <c r="H163" t="s">
        <v>706</v>
      </c>
      <c r="I163" t="s">
        <v>499</v>
      </c>
      <c r="J163" s="363">
        <v>1296.1762799740764</v>
      </c>
      <c r="K163" t="s">
        <v>1110</v>
      </c>
    </row>
    <row r="164" spans="1:11" ht="16.5">
      <c r="A164" s="419"/>
      <c r="B164" s="502" t="s">
        <v>657</v>
      </c>
      <c r="C164" t="s">
        <v>714</v>
      </c>
      <c r="D164" t="s">
        <v>1067</v>
      </c>
      <c r="E164" t="s">
        <v>1074</v>
      </c>
      <c r="F164" t="s">
        <v>1113</v>
      </c>
      <c r="G164" t="s">
        <v>1113</v>
      </c>
      <c r="H164" t="s">
        <v>714</v>
      </c>
      <c r="I164" t="s">
        <v>499</v>
      </c>
      <c r="J164" s="363">
        <v>12961.762799740764</v>
      </c>
      <c r="K164" t="s">
        <v>1110</v>
      </c>
    </row>
    <row r="165" spans="1:11" ht="16.5">
      <c r="A165" s="419"/>
      <c r="B165" s="502" t="s">
        <v>657</v>
      </c>
      <c r="C165" t="s">
        <v>828</v>
      </c>
      <c r="D165" t="s">
        <v>1067</v>
      </c>
      <c r="E165" t="s">
        <v>1074</v>
      </c>
      <c r="F165" t="s">
        <v>1113</v>
      </c>
      <c r="G165" t="s">
        <v>1113</v>
      </c>
      <c r="H165" t="s">
        <v>828</v>
      </c>
      <c r="I165" t="s">
        <v>499</v>
      </c>
      <c r="J165" s="363">
        <v>1296.1762799740764</v>
      </c>
      <c r="K165" t="s">
        <v>1110</v>
      </c>
    </row>
    <row r="166" spans="1:11" ht="16.5">
      <c r="A166" s="419"/>
      <c r="B166" s="502" t="s">
        <v>657</v>
      </c>
      <c r="C166" t="s">
        <v>654</v>
      </c>
      <c r="D166" t="s">
        <v>1067</v>
      </c>
      <c r="E166" t="s">
        <v>1074</v>
      </c>
      <c r="F166" t="s">
        <v>1113</v>
      </c>
      <c r="G166" t="s">
        <v>1113</v>
      </c>
      <c r="H166" t="s">
        <v>654</v>
      </c>
      <c r="I166" t="s">
        <v>499</v>
      </c>
      <c r="J166" s="363">
        <v>1296.1762799740764</v>
      </c>
      <c r="K166" t="s">
        <v>1110</v>
      </c>
    </row>
    <row r="167" spans="1:11" ht="16.5">
      <c r="A167" s="419"/>
      <c r="B167" s="502" t="s">
        <v>657</v>
      </c>
      <c r="C167" t="s">
        <v>704</v>
      </c>
      <c r="D167" t="s">
        <v>1067</v>
      </c>
      <c r="E167" t="s">
        <v>1074</v>
      </c>
      <c r="F167" t="s">
        <v>1113</v>
      </c>
      <c r="G167" t="s">
        <v>1113</v>
      </c>
      <c r="H167" t="s">
        <v>704</v>
      </c>
      <c r="I167" t="s">
        <v>499</v>
      </c>
      <c r="J167" s="363">
        <v>0</v>
      </c>
      <c r="K167" t="s">
        <v>1110</v>
      </c>
    </row>
    <row r="168" spans="1:11" ht="16.5">
      <c r="A168" s="419"/>
      <c r="B168" s="502" t="s">
        <v>657</v>
      </c>
      <c r="C168" t="s">
        <v>769</v>
      </c>
      <c r="D168" t="s">
        <v>1067</v>
      </c>
      <c r="E168" t="s">
        <v>1074</v>
      </c>
      <c r="F168" t="s">
        <v>1113</v>
      </c>
      <c r="G168" t="s">
        <v>1113</v>
      </c>
      <c r="H168" t="s">
        <v>769</v>
      </c>
      <c r="I168" t="s">
        <v>499</v>
      </c>
      <c r="J168" s="363">
        <v>1296.1762799740764</v>
      </c>
      <c r="K168" t="s">
        <v>1110</v>
      </c>
    </row>
    <row r="169" spans="1:11" ht="16.5">
      <c r="A169" s="419"/>
      <c r="B169" s="502" t="s">
        <v>657</v>
      </c>
      <c r="C169" t="s">
        <v>846</v>
      </c>
      <c r="D169" t="s">
        <v>1067</v>
      </c>
      <c r="E169" t="s">
        <v>1074</v>
      </c>
      <c r="F169" t="s">
        <v>1113</v>
      </c>
      <c r="G169" t="s">
        <v>1113</v>
      </c>
      <c r="H169" t="s">
        <v>846</v>
      </c>
      <c r="I169" t="s">
        <v>499</v>
      </c>
      <c r="J169" s="363">
        <v>1296.1762799740764</v>
      </c>
      <c r="K169" t="s">
        <v>1110</v>
      </c>
    </row>
    <row r="170" spans="1:11" ht="16.5">
      <c r="A170" s="419"/>
      <c r="B170" s="502" t="s">
        <v>657</v>
      </c>
      <c r="C170" t="s">
        <v>753</v>
      </c>
      <c r="D170" t="s">
        <v>1067</v>
      </c>
      <c r="E170" t="s">
        <v>1074</v>
      </c>
      <c r="F170" t="s">
        <v>1113</v>
      </c>
      <c r="G170" t="s">
        <v>1113</v>
      </c>
      <c r="H170" t="s">
        <v>753</v>
      </c>
      <c r="I170" t="s">
        <v>499</v>
      </c>
      <c r="J170" s="363">
        <v>0</v>
      </c>
      <c r="K170" t="s">
        <v>1110</v>
      </c>
    </row>
    <row r="171" spans="1:11" ht="16.5">
      <c r="A171" s="419"/>
      <c r="B171" s="502" t="s">
        <v>657</v>
      </c>
      <c r="C171" t="s">
        <v>689</v>
      </c>
      <c r="D171" t="s">
        <v>1067</v>
      </c>
      <c r="E171" t="s">
        <v>1074</v>
      </c>
      <c r="F171" t="s">
        <v>1113</v>
      </c>
      <c r="G171" t="s">
        <v>1113</v>
      </c>
      <c r="H171" t="s">
        <v>689</v>
      </c>
      <c r="I171" t="s">
        <v>499</v>
      </c>
      <c r="J171" s="363">
        <v>1296.1762799740764</v>
      </c>
      <c r="K171" t="s">
        <v>1110</v>
      </c>
    </row>
    <row r="172" spans="1:11" ht="16.5">
      <c r="A172" s="419"/>
      <c r="B172" s="502" t="s">
        <v>657</v>
      </c>
      <c r="C172" t="s">
        <v>784</v>
      </c>
      <c r="D172" t="s">
        <v>1067</v>
      </c>
      <c r="E172" t="s">
        <v>1074</v>
      </c>
      <c r="F172" t="s">
        <v>1113</v>
      </c>
      <c r="G172" t="s">
        <v>1113</v>
      </c>
      <c r="H172" t="s">
        <v>784</v>
      </c>
      <c r="I172" t="s">
        <v>499</v>
      </c>
      <c r="J172" s="363">
        <v>1296.1762799740764</v>
      </c>
      <c r="K172" t="s">
        <v>1110</v>
      </c>
    </row>
    <row r="173" spans="1:11" ht="16.5">
      <c r="A173" s="419"/>
      <c r="B173" s="502" t="s">
        <v>657</v>
      </c>
      <c r="C173" t="s">
        <v>718</v>
      </c>
      <c r="D173" t="s">
        <v>1067</v>
      </c>
      <c r="E173" t="s">
        <v>1074</v>
      </c>
      <c r="F173" t="s">
        <v>1113</v>
      </c>
      <c r="G173" t="s">
        <v>1113</v>
      </c>
      <c r="H173" t="s">
        <v>718</v>
      </c>
      <c r="I173" t="s">
        <v>499</v>
      </c>
      <c r="J173" s="363">
        <v>1296.1762799740764</v>
      </c>
      <c r="K173" t="s">
        <v>1110</v>
      </c>
    </row>
    <row r="174" spans="1:11" ht="16.5">
      <c r="A174" s="419"/>
      <c r="B174" s="502" t="s">
        <v>657</v>
      </c>
      <c r="C174" t="s">
        <v>759</v>
      </c>
      <c r="D174" t="s">
        <v>1067</v>
      </c>
      <c r="E174" t="s">
        <v>1074</v>
      </c>
      <c r="F174" s="362" t="s">
        <v>1110</v>
      </c>
      <c r="G174" s="362" t="s">
        <v>1110</v>
      </c>
      <c r="I174" t="s">
        <v>499</v>
      </c>
      <c r="J174" s="363">
        <v>0</v>
      </c>
      <c r="K174" t="s">
        <v>1110</v>
      </c>
    </row>
    <row r="175" spans="1:11" ht="16.5">
      <c r="A175" s="419"/>
      <c r="B175" s="502" t="s">
        <v>657</v>
      </c>
      <c r="C175" t="s">
        <v>680</v>
      </c>
      <c r="D175" t="s">
        <v>1067</v>
      </c>
      <c r="E175" t="s">
        <v>1074</v>
      </c>
      <c r="F175" t="s">
        <v>1113</v>
      </c>
      <c r="G175" t="s">
        <v>1113</v>
      </c>
      <c r="H175" t="s">
        <v>680</v>
      </c>
      <c r="I175" t="s">
        <v>499</v>
      </c>
      <c r="J175" s="363">
        <v>0</v>
      </c>
      <c r="K175" t="s">
        <v>1110</v>
      </c>
    </row>
    <row r="176" spans="1:11" ht="16.5">
      <c r="A176" s="419"/>
      <c r="B176" s="502" t="s">
        <v>657</v>
      </c>
      <c r="C176" t="s">
        <v>720</v>
      </c>
      <c r="D176" t="s">
        <v>1067</v>
      </c>
      <c r="E176" t="s">
        <v>1074</v>
      </c>
      <c r="F176" t="s">
        <v>1113</v>
      </c>
      <c r="G176" t="s">
        <v>1113</v>
      </c>
      <c r="H176" t="s">
        <v>720</v>
      </c>
      <c r="I176" t="s">
        <v>499</v>
      </c>
      <c r="J176" s="363">
        <v>1296.1762799740764</v>
      </c>
      <c r="K176" t="s">
        <v>1110</v>
      </c>
    </row>
    <row r="177" spans="1:11" ht="16.5">
      <c r="A177" s="419"/>
      <c r="B177" s="502" t="s">
        <v>657</v>
      </c>
      <c r="C177" t="s">
        <v>782</v>
      </c>
      <c r="D177" t="s">
        <v>1067</v>
      </c>
      <c r="E177" t="s">
        <v>1074</v>
      </c>
      <c r="F177" t="s">
        <v>1113</v>
      </c>
      <c r="G177" t="s">
        <v>1113</v>
      </c>
      <c r="H177" t="s">
        <v>782</v>
      </c>
      <c r="I177" t="s">
        <v>499</v>
      </c>
      <c r="J177" s="363">
        <v>1296.1762799740764</v>
      </c>
      <c r="K177" t="s">
        <v>1110</v>
      </c>
    </row>
    <row r="178" spans="1:11" ht="16.5">
      <c r="A178" s="419"/>
      <c r="B178" s="502" t="s">
        <v>657</v>
      </c>
      <c r="C178" t="s">
        <v>780</v>
      </c>
      <c r="D178" t="s">
        <v>1067</v>
      </c>
      <c r="E178" t="s">
        <v>1074</v>
      </c>
      <c r="F178" t="s">
        <v>1113</v>
      </c>
      <c r="G178" t="s">
        <v>1113</v>
      </c>
      <c r="H178" t="s">
        <v>780</v>
      </c>
      <c r="I178" t="s">
        <v>499</v>
      </c>
      <c r="J178" s="363">
        <v>1296.1762799740764</v>
      </c>
      <c r="K178" t="s">
        <v>1110</v>
      </c>
    </row>
    <row r="179" spans="1:11" ht="16.5">
      <c r="A179" s="419"/>
      <c r="B179" s="502" t="s">
        <v>657</v>
      </c>
      <c r="C179" t="s">
        <v>776</v>
      </c>
      <c r="D179" t="s">
        <v>1067</v>
      </c>
      <c r="E179" t="s">
        <v>1074</v>
      </c>
      <c r="F179" t="s">
        <v>1113</v>
      </c>
      <c r="G179" t="s">
        <v>1113</v>
      </c>
      <c r="H179" t="s">
        <v>776</v>
      </c>
      <c r="I179" t="s">
        <v>499</v>
      </c>
      <c r="J179" s="363">
        <v>1296.1762799740764</v>
      </c>
      <c r="K179" t="s">
        <v>1110</v>
      </c>
    </row>
    <row r="180" spans="1:11" ht="16.5">
      <c r="A180" s="419"/>
      <c r="B180" s="502" t="s">
        <v>657</v>
      </c>
      <c r="C180" t="s">
        <v>743</v>
      </c>
      <c r="D180" t="s">
        <v>1067</v>
      </c>
      <c r="E180" t="s">
        <v>1074</v>
      </c>
      <c r="F180" t="s">
        <v>1113</v>
      </c>
      <c r="G180" t="s">
        <v>1113</v>
      </c>
      <c r="H180" t="s">
        <v>743</v>
      </c>
      <c r="I180" t="s">
        <v>499</v>
      </c>
      <c r="J180" s="363">
        <v>1296.1762799740764</v>
      </c>
      <c r="K180" t="s">
        <v>1110</v>
      </c>
    </row>
    <row r="181" spans="1:11" ht="16.5">
      <c r="A181" s="419"/>
      <c r="B181" s="502" t="s">
        <v>657</v>
      </c>
      <c r="C181" t="s">
        <v>812</v>
      </c>
      <c r="D181" t="s">
        <v>1067</v>
      </c>
      <c r="E181" t="s">
        <v>1074</v>
      </c>
      <c r="F181" t="s">
        <v>1113</v>
      </c>
      <c r="G181" t="s">
        <v>1113</v>
      </c>
      <c r="H181" t="s">
        <v>812</v>
      </c>
      <c r="I181" t="s">
        <v>499</v>
      </c>
      <c r="J181" s="363">
        <v>1296.1762799740764</v>
      </c>
      <c r="K181" t="s">
        <v>1110</v>
      </c>
    </row>
    <row r="182" spans="1:11" ht="16.5">
      <c r="A182" s="419"/>
      <c r="B182" s="502" t="s">
        <v>657</v>
      </c>
      <c r="C182" t="s">
        <v>840</v>
      </c>
      <c r="D182" t="s">
        <v>1067</v>
      </c>
      <c r="E182" t="s">
        <v>1074</v>
      </c>
      <c r="F182" t="s">
        <v>1113</v>
      </c>
      <c r="G182" t="s">
        <v>1113</v>
      </c>
      <c r="H182" t="s">
        <v>840</v>
      </c>
      <c r="I182" t="s">
        <v>499</v>
      </c>
      <c r="J182" s="363">
        <v>0</v>
      </c>
      <c r="K182" t="s">
        <v>1110</v>
      </c>
    </row>
    <row r="183" spans="1:11" ht="16.5">
      <c r="A183" s="419"/>
      <c r="B183" s="502" t="s">
        <v>657</v>
      </c>
      <c r="C183" t="s">
        <v>767</v>
      </c>
      <c r="D183" t="s">
        <v>1067</v>
      </c>
      <c r="E183" t="s">
        <v>1074</v>
      </c>
      <c r="F183" t="s">
        <v>1113</v>
      </c>
      <c r="G183" t="s">
        <v>1113</v>
      </c>
      <c r="H183" t="s">
        <v>767</v>
      </c>
      <c r="I183" t="s">
        <v>499</v>
      </c>
      <c r="J183" s="363">
        <v>1296.1762799740764</v>
      </c>
      <c r="K183" t="s">
        <v>1110</v>
      </c>
    </row>
    <row r="184" spans="1:11" ht="16.5">
      <c r="A184" s="419"/>
      <c r="B184" s="502" t="s">
        <v>657</v>
      </c>
      <c r="C184" t="s">
        <v>836</v>
      </c>
      <c r="D184" t="s">
        <v>1067</v>
      </c>
      <c r="E184" t="s">
        <v>1074</v>
      </c>
      <c r="F184" t="s">
        <v>1113</v>
      </c>
      <c r="G184" t="s">
        <v>1113</v>
      </c>
      <c r="H184" t="s">
        <v>836</v>
      </c>
      <c r="I184" t="s">
        <v>499</v>
      </c>
      <c r="J184" s="363">
        <v>2592.3525599481527</v>
      </c>
      <c r="K184" t="s">
        <v>1110</v>
      </c>
    </row>
    <row r="185" spans="1:11" ht="16.5">
      <c r="A185" s="419"/>
      <c r="B185" s="502" t="s">
        <v>657</v>
      </c>
      <c r="C185" t="s">
        <v>822</v>
      </c>
      <c r="D185" t="s">
        <v>1066</v>
      </c>
      <c r="E185" t="s">
        <v>1074</v>
      </c>
      <c r="F185" s="362" t="s">
        <v>1110</v>
      </c>
      <c r="G185" s="362" t="s">
        <v>1110</v>
      </c>
      <c r="I185" t="s">
        <v>499</v>
      </c>
      <c r="J185" s="363">
        <v>6712.341449865753</v>
      </c>
      <c r="K185" t="s">
        <v>1110</v>
      </c>
    </row>
    <row r="186" spans="1:11" ht="16.5">
      <c r="A186" s="419"/>
      <c r="B186" s="502" t="s">
        <v>657</v>
      </c>
      <c r="C186" t="s">
        <v>824</v>
      </c>
      <c r="D186" t="s">
        <v>1066</v>
      </c>
      <c r="E186" t="s">
        <v>1074</v>
      </c>
      <c r="F186" t="s">
        <v>1113</v>
      </c>
      <c r="G186" t="s">
        <v>1113</v>
      </c>
      <c r="H186" t="s">
        <v>824</v>
      </c>
      <c r="I186" t="s">
        <v>499</v>
      </c>
      <c r="J186" s="363">
        <v>1388.1585038422368</v>
      </c>
      <c r="K186" t="s">
        <v>1110</v>
      </c>
    </row>
    <row r="187" spans="1:11" ht="16.5">
      <c r="A187" s="419"/>
      <c r="B187" s="502" t="s">
        <v>657</v>
      </c>
      <c r="C187" t="s">
        <v>677</v>
      </c>
      <c r="D187" t="s">
        <v>1066</v>
      </c>
      <c r="E187" t="s">
        <v>1074</v>
      </c>
      <c r="F187" t="s">
        <v>1113</v>
      </c>
      <c r="G187" t="s">
        <v>1113</v>
      </c>
      <c r="H187" t="s">
        <v>677</v>
      </c>
      <c r="I187" t="s">
        <v>499</v>
      </c>
      <c r="J187" s="363">
        <v>7730.7656698453848</v>
      </c>
      <c r="K187" t="s">
        <v>1110</v>
      </c>
    </row>
    <row r="188" spans="1:11" ht="16.5">
      <c r="A188" s="419"/>
      <c r="B188" s="502" t="s">
        <v>657</v>
      </c>
      <c r="C188" t="s">
        <v>856</v>
      </c>
      <c r="D188" t="s">
        <v>1066</v>
      </c>
      <c r="E188" t="s">
        <v>1074</v>
      </c>
      <c r="F188" t="s">
        <v>1113</v>
      </c>
      <c r="G188" t="s">
        <v>1113</v>
      </c>
      <c r="H188" t="s">
        <v>856</v>
      </c>
      <c r="I188" t="s">
        <v>499</v>
      </c>
      <c r="J188" s="363">
        <v>3518.1927599296359</v>
      </c>
      <c r="K188" t="s">
        <v>1110</v>
      </c>
    </row>
    <row r="189" spans="1:11" ht="16.5">
      <c r="A189" s="419"/>
      <c r="B189" s="502" t="s">
        <v>657</v>
      </c>
      <c r="C189" t="s">
        <v>729</v>
      </c>
      <c r="D189" t="s">
        <v>1066</v>
      </c>
      <c r="E189" t="s">
        <v>1074</v>
      </c>
      <c r="F189" t="s">
        <v>1113</v>
      </c>
      <c r="G189" t="s">
        <v>1113</v>
      </c>
      <c r="H189" t="s">
        <v>729</v>
      </c>
      <c r="I189" t="s">
        <v>499</v>
      </c>
      <c r="J189" s="363">
        <v>6758.6334598648273</v>
      </c>
      <c r="K189" t="s">
        <v>1110</v>
      </c>
    </row>
    <row r="190" spans="1:11" ht="16.5">
      <c r="A190" s="419"/>
      <c r="B190" s="502" t="s">
        <v>657</v>
      </c>
      <c r="C190" t="s">
        <v>848</v>
      </c>
      <c r="D190" t="s">
        <v>1066</v>
      </c>
      <c r="E190" t="s">
        <v>1074</v>
      </c>
      <c r="F190" t="s">
        <v>1113</v>
      </c>
      <c r="G190" t="s">
        <v>1113</v>
      </c>
      <c r="H190" t="s">
        <v>848</v>
      </c>
      <c r="I190" t="s">
        <v>499</v>
      </c>
      <c r="J190" s="363">
        <v>0</v>
      </c>
      <c r="K190" t="s">
        <v>1110</v>
      </c>
    </row>
    <row r="191" spans="1:11" ht="16.5">
      <c r="A191" s="419"/>
      <c r="B191" s="502" t="s">
        <v>657</v>
      </c>
      <c r="C191" t="s">
        <v>745</v>
      </c>
      <c r="D191" t="s">
        <v>1066</v>
      </c>
      <c r="E191" t="s">
        <v>1074</v>
      </c>
      <c r="F191" t="s">
        <v>1113</v>
      </c>
      <c r="G191" t="s">
        <v>1113</v>
      </c>
      <c r="H191" t="s">
        <v>745</v>
      </c>
      <c r="I191" t="s">
        <v>499</v>
      </c>
      <c r="J191" s="363">
        <v>430677.27062309044</v>
      </c>
      <c r="K191" t="s">
        <v>1110</v>
      </c>
    </row>
    <row r="192" spans="1:11" ht="16.5">
      <c r="A192" s="419"/>
      <c r="B192" s="502" t="s">
        <v>657</v>
      </c>
      <c r="C192" t="s">
        <v>727</v>
      </c>
      <c r="D192" t="s">
        <v>1066</v>
      </c>
      <c r="E192" t="s">
        <v>1074</v>
      </c>
      <c r="F192" t="s">
        <v>1113</v>
      </c>
      <c r="G192" t="s">
        <v>1113</v>
      </c>
      <c r="H192" t="s">
        <v>727</v>
      </c>
      <c r="I192" t="s">
        <v>499</v>
      </c>
      <c r="J192" s="363">
        <v>6758.6334598648273</v>
      </c>
      <c r="K192" t="s">
        <v>1110</v>
      </c>
    </row>
    <row r="193" spans="1:11" ht="16.5">
      <c r="A193" s="419"/>
      <c r="B193" s="502" t="s">
        <v>657</v>
      </c>
      <c r="C193" t="s">
        <v>798</v>
      </c>
      <c r="D193" t="s">
        <v>1066</v>
      </c>
      <c r="E193" t="s">
        <v>1074</v>
      </c>
      <c r="F193" t="s">
        <v>1113</v>
      </c>
      <c r="G193" t="s">
        <v>1113</v>
      </c>
      <c r="H193" t="s">
        <v>798</v>
      </c>
      <c r="I193" t="s">
        <v>499</v>
      </c>
      <c r="J193" s="363">
        <v>5948.5232848810292</v>
      </c>
      <c r="K193" t="s">
        <v>1110</v>
      </c>
    </row>
    <row r="194" spans="1:11" ht="16.5">
      <c r="A194" s="419"/>
      <c r="B194" s="502" t="s">
        <v>657</v>
      </c>
      <c r="C194" t="s">
        <v>832</v>
      </c>
      <c r="D194" t="s">
        <v>1066</v>
      </c>
      <c r="E194" t="s">
        <v>1074</v>
      </c>
      <c r="F194" t="s">
        <v>1113</v>
      </c>
      <c r="G194" t="s">
        <v>1113</v>
      </c>
      <c r="H194" t="s">
        <v>832</v>
      </c>
      <c r="I194" t="s">
        <v>499</v>
      </c>
      <c r="J194" s="363">
        <v>7397.4631978520501</v>
      </c>
      <c r="K194" t="s">
        <v>1110</v>
      </c>
    </row>
    <row r="195" spans="1:11" ht="16.5">
      <c r="A195" s="419"/>
      <c r="B195" s="502" t="s">
        <v>657</v>
      </c>
      <c r="C195" t="s">
        <v>662</v>
      </c>
      <c r="D195" t="s">
        <v>1066</v>
      </c>
      <c r="E195" t="s">
        <v>1074</v>
      </c>
      <c r="F195" s="362" t="s">
        <v>1110</v>
      </c>
      <c r="G195" s="362" t="s">
        <v>1110</v>
      </c>
      <c r="I195" t="s">
        <v>499</v>
      </c>
      <c r="J195" s="363">
        <v>351653.9672252569</v>
      </c>
      <c r="K195" t="s">
        <v>1110</v>
      </c>
    </row>
    <row r="196" spans="1:11" ht="16.5">
      <c r="A196" s="419"/>
      <c r="B196" s="502" t="s">
        <v>657</v>
      </c>
      <c r="C196" t="s">
        <v>698</v>
      </c>
      <c r="D196" t="s">
        <v>1066</v>
      </c>
      <c r="E196" t="s">
        <v>1074</v>
      </c>
      <c r="F196" t="s">
        <v>1113</v>
      </c>
      <c r="G196" t="s">
        <v>1113</v>
      </c>
      <c r="H196" t="s">
        <v>698</v>
      </c>
      <c r="I196" t="s">
        <v>499</v>
      </c>
      <c r="J196" s="363">
        <v>5832.793259883344</v>
      </c>
      <c r="K196" t="s">
        <v>1110</v>
      </c>
    </row>
    <row r="197" spans="1:11" ht="16.5">
      <c r="A197" s="419"/>
      <c r="B197" s="502" t="s">
        <v>657</v>
      </c>
      <c r="C197" t="s">
        <v>739</v>
      </c>
      <c r="D197" t="s">
        <v>1068</v>
      </c>
      <c r="E197" t="s">
        <v>1074</v>
      </c>
      <c r="F197" t="s">
        <v>1113</v>
      </c>
      <c r="G197" t="s">
        <v>1113</v>
      </c>
      <c r="H197" t="s">
        <v>739</v>
      </c>
      <c r="I197" t="s">
        <v>499</v>
      </c>
      <c r="J197" s="363">
        <v>712.89695398574202</v>
      </c>
      <c r="K197" t="s">
        <v>1110</v>
      </c>
    </row>
    <row r="198" spans="1:11" ht="16.5">
      <c r="A198" s="419"/>
      <c r="B198" s="502" t="s">
        <v>657</v>
      </c>
      <c r="C198" t="s">
        <v>867</v>
      </c>
      <c r="D198" t="s">
        <v>1068</v>
      </c>
      <c r="E198" t="s">
        <v>1074</v>
      </c>
      <c r="F198" t="s">
        <v>1113</v>
      </c>
      <c r="G198" t="s">
        <v>1113</v>
      </c>
      <c r="H198" t="s">
        <v>867</v>
      </c>
      <c r="I198" t="s">
        <v>499</v>
      </c>
      <c r="J198" s="363">
        <v>1475.2708082584945</v>
      </c>
      <c r="K198" t="s">
        <v>1110</v>
      </c>
    </row>
    <row r="199" spans="1:11" ht="16.5">
      <c r="A199" s="419"/>
      <c r="B199" s="502" t="s">
        <v>657</v>
      </c>
      <c r="C199" t="s">
        <v>836</v>
      </c>
      <c r="D199" t="s">
        <v>1068</v>
      </c>
      <c r="E199" t="s">
        <v>1074</v>
      </c>
      <c r="F199" t="s">
        <v>1113</v>
      </c>
      <c r="G199" t="s">
        <v>1113</v>
      </c>
      <c r="H199" t="s">
        <v>836</v>
      </c>
      <c r="I199" t="s">
        <v>499</v>
      </c>
      <c r="J199" s="363">
        <v>1102.5738357559485</v>
      </c>
      <c r="K199" t="s">
        <v>1110</v>
      </c>
    </row>
    <row r="200" spans="1:11" ht="16.5">
      <c r="A200" s="419"/>
      <c r="B200" s="502" t="s">
        <v>657</v>
      </c>
      <c r="C200" t="s">
        <v>693</v>
      </c>
      <c r="D200" t="s">
        <v>627</v>
      </c>
      <c r="E200" t="s">
        <v>1038</v>
      </c>
      <c r="F200" t="s">
        <v>1113</v>
      </c>
      <c r="G200" t="s">
        <v>1113</v>
      </c>
      <c r="H200" t="s">
        <v>693</v>
      </c>
      <c r="I200" t="s">
        <v>499</v>
      </c>
      <c r="J200" s="363">
        <v>0</v>
      </c>
      <c r="K200" t="s">
        <v>1110</v>
      </c>
    </row>
    <row r="201" spans="1:11" ht="16.5">
      <c r="A201" s="419"/>
      <c r="B201" s="502" t="s">
        <v>657</v>
      </c>
      <c r="C201" t="s">
        <v>693</v>
      </c>
      <c r="D201" t="s">
        <v>585</v>
      </c>
      <c r="E201" t="s">
        <v>1111</v>
      </c>
      <c r="F201" t="s">
        <v>1113</v>
      </c>
      <c r="G201" t="s">
        <v>1113</v>
      </c>
      <c r="H201" t="s">
        <v>693</v>
      </c>
      <c r="I201" t="s">
        <v>499</v>
      </c>
      <c r="J201" s="363">
        <v>393.11174891213773</v>
      </c>
      <c r="K201" t="s">
        <v>1110</v>
      </c>
    </row>
    <row r="202" spans="1:11" ht="16.5">
      <c r="A202" s="419"/>
      <c r="B202" s="502" t="s">
        <v>657</v>
      </c>
      <c r="C202" t="s">
        <v>693</v>
      </c>
      <c r="D202" t="s">
        <v>585</v>
      </c>
      <c r="E202" t="s">
        <v>1038</v>
      </c>
      <c r="F202" t="s">
        <v>1113</v>
      </c>
      <c r="G202" t="s">
        <v>1113</v>
      </c>
      <c r="H202" t="s">
        <v>693</v>
      </c>
      <c r="I202" t="s">
        <v>499</v>
      </c>
      <c r="J202" s="363">
        <v>0</v>
      </c>
      <c r="K202" t="s">
        <v>1110</v>
      </c>
    </row>
    <row r="203" spans="1:11" ht="16.5">
      <c r="A203" s="419"/>
      <c r="B203" s="502" t="s">
        <v>657</v>
      </c>
      <c r="C203" t="s">
        <v>693</v>
      </c>
      <c r="D203" t="s">
        <v>585</v>
      </c>
      <c r="E203" t="s">
        <v>1049</v>
      </c>
      <c r="F203" t="s">
        <v>1113</v>
      </c>
      <c r="G203" t="s">
        <v>1113</v>
      </c>
      <c r="H203" t="s">
        <v>693</v>
      </c>
      <c r="I203" t="s">
        <v>499</v>
      </c>
      <c r="J203" s="363">
        <v>0</v>
      </c>
      <c r="K203" t="s">
        <v>1110</v>
      </c>
    </row>
    <row r="204" spans="1:11" ht="16.5">
      <c r="A204" s="419"/>
      <c r="B204" s="502" t="s">
        <v>657</v>
      </c>
      <c r="C204" t="s">
        <v>693</v>
      </c>
      <c r="D204" t="s">
        <v>585</v>
      </c>
      <c r="E204" t="s">
        <v>1041</v>
      </c>
      <c r="F204" t="s">
        <v>1113</v>
      </c>
      <c r="G204" t="s">
        <v>1113</v>
      </c>
      <c r="H204" t="s">
        <v>693</v>
      </c>
      <c r="I204" t="s">
        <v>499</v>
      </c>
      <c r="J204" s="363">
        <v>0</v>
      </c>
      <c r="K204" t="s">
        <v>1110</v>
      </c>
    </row>
    <row r="205" spans="1:11" ht="16.5">
      <c r="A205" s="419"/>
      <c r="B205" s="502" t="s">
        <v>657</v>
      </c>
      <c r="C205" t="s">
        <v>693</v>
      </c>
      <c r="D205" t="s">
        <v>585</v>
      </c>
      <c r="E205" t="s">
        <v>1043</v>
      </c>
      <c r="F205" t="s">
        <v>1113</v>
      </c>
      <c r="G205" t="s">
        <v>1113</v>
      </c>
      <c r="H205" t="s">
        <v>693</v>
      </c>
      <c r="I205" t="s">
        <v>499</v>
      </c>
      <c r="J205" s="363">
        <v>4999.5370799000093</v>
      </c>
      <c r="K205" t="s">
        <v>1110</v>
      </c>
    </row>
    <row r="206" spans="1:11" ht="16.5">
      <c r="A206" s="419"/>
      <c r="B206" s="502" t="s">
        <v>657</v>
      </c>
      <c r="C206" t="s">
        <v>696</v>
      </c>
      <c r="D206" t="s">
        <v>627</v>
      </c>
      <c r="E206" t="s">
        <v>1038</v>
      </c>
      <c r="F206" t="s">
        <v>1113</v>
      </c>
      <c r="G206" t="s">
        <v>1113</v>
      </c>
      <c r="H206" t="s">
        <v>696</v>
      </c>
      <c r="I206" t="s">
        <v>499</v>
      </c>
      <c r="J206" s="363">
        <v>0</v>
      </c>
      <c r="K206" t="s">
        <v>1110</v>
      </c>
    </row>
    <row r="207" spans="1:11" ht="16.5">
      <c r="A207" s="419"/>
      <c r="B207" s="502" t="s">
        <v>657</v>
      </c>
      <c r="C207" t="s">
        <v>696</v>
      </c>
      <c r="D207" t="s">
        <v>585</v>
      </c>
      <c r="E207" t="s">
        <v>1111</v>
      </c>
      <c r="F207" t="s">
        <v>1113</v>
      </c>
      <c r="G207" t="s">
        <v>1113</v>
      </c>
      <c r="H207" t="s">
        <v>696</v>
      </c>
      <c r="I207" t="s">
        <v>499</v>
      </c>
      <c r="J207" s="363">
        <v>24495.47264142209</v>
      </c>
      <c r="K207" t="s">
        <v>1110</v>
      </c>
    </row>
    <row r="208" spans="1:11" ht="16.5">
      <c r="A208" s="419"/>
      <c r="B208" s="502" t="s">
        <v>657</v>
      </c>
      <c r="C208" t="s">
        <v>696</v>
      </c>
      <c r="D208" t="s">
        <v>585</v>
      </c>
      <c r="E208" t="s">
        <v>1038</v>
      </c>
      <c r="F208" t="s">
        <v>1113</v>
      </c>
      <c r="G208" t="s">
        <v>1113</v>
      </c>
      <c r="H208" t="s">
        <v>696</v>
      </c>
      <c r="I208" t="s">
        <v>499</v>
      </c>
      <c r="J208" s="363">
        <v>8444.7921488751035</v>
      </c>
      <c r="K208" t="s">
        <v>1110</v>
      </c>
    </row>
    <row r="209" spans="1:11" ht="16.5">
      <c r="A209" s="419"/>
      <c r="B209" s="502" t="s">
        <v>657</v>
      </c>
      <c r="C209" t="s">
        <v>696</v>
      </c>
      <c r="D209" t="s">
        <v>585</v>
      </c>
      <c r="E209" t="s">
        <v>1049</v>
      </c>
      <c r="F209" t="s">
        <v>1113</v>
      </c>
      <c r="G209" t="s">
        <v>1113</v>
      </c>
      <c r="H209" t="s">
        <v>696</v>
      </c>
      <c r="I209" t="s">
        <v>499</v>
      </c>
      <c r="J209" s="363">
        <v>0</v>
      </c>
      <c r="K209" t="s">
        <v>1110</v>
      </c>
    </row>
    <row r="210" spans="1:11" ht="16.5">
      <c r="A210" s="419"/>
      <c r="B210" s="502" t="s">
        <v>657</v>
      </c>
      <c r="C210" t="s">
        <v>696</v>
      </c>
      <c r="D210" t="s">
        <v>585</v>
      </c>
      <c r="E210" t="s">
        <v>1041</v>
      </c>
      <c r="F210" t="s">
        <v>1113</v>
      </c>
      <c r="G210" t="s">
        <v>1113</v>
      </c>
      <c r="H210" t="s">
        <v>696</v>
      </c>
      <c r="I210" t="s">
        <v>499</v>
      </c>
      <c r="J210" s="363">
        <v>0</v>
      </c>
      <c r="K210" t="s">
        <v>1110</v>
      </c>
    </row>
    <row r="211" spans="1:11" ht="16.5">
      <c r="A211" s="419"/>
      <c r="B211" s="502" t="s">
        <v>657</v>
      </c>
      <c r="C211" t="s">
        <v>696</v>
      </c>
      <c r="D211" t="s">
        <v>585</v>
      </c>
      <c r="E211" t="s">
        <v>1043</v>
      </c>
      <c r="F211" t="s">
        <v>1113</v>
      </c>
      <c r="G211" t="s">
        <v>1113</v>
      </c>
      <c r="H211" t="s">
        <v>696</v>
      </c>
      <c r="I211" t="s">
        <v>499</v>
      </c>
      <c r="J211" s="363">
        <v>55766.345708730667</v>
      </c>
      <c r="K211" t="s">
        <v>1110</v>
      </c>
    </row>
    <row r="212" spans="1:11" ht="16.5">
      <c r="A212" s="419"/>
      <c r="B212" s="502" t="s">
        <v>657</v>
      </c>
      <c r="C212" t="s">
        <v>698</v>
      </c>
      <c r="D212" t="s">
        <v>627</v>
      </c>
      <c r="E212" t="s">
        <v>1038</v>
      </c>
      <c r="F212" t="s">
        <v>1113</v>
      </c>
      <c r="G212" t="s">
        <v>1113</v>
      </c>
      <c r="H212" t="s">
        <v>698</v>
      </c>
      <c r="I212" t="s">
        <v>499</v>
      </c>
      <c r="J212" s="363">
        <v>0</v>
      </c>
      <c r="K212" t="s">
        <v>1110</v>
      </c>
    </row>
    <row r="213" spans="1:11" ht="16.5">
      <c r="A213" s="419"/>
      <c r="B213" s="502" t="s">
        <v>657</v>
      </c>
      <c r="C213" t="s">
        <v>698</v>
      </c>
      <c r="D213" t="s">
        <v>585</v>
      </c>
      <c r="E213" t="s">
        <v>1111</v>
      </c>
      <c r="F213" t="s">
        <v>1113</v>
      </c>
      <c r="G213" t="s">
        <v>1113</v>
      </c>
      <c r="H213" t="s">
        <v>698</v>
      </c>
      <c r="I213" t="s">
        <v>499</v>
      </c>
      <c r="J213" s="363">
        <v>16316.341079529673</v>
      </c>
      <c r="K213" t="s">
        <v>1110</v>
      </c>
    </row>
    <row r="214" spans="1:11" ht="16.5">
      <c r="A214" s="419"/>
      <c r="B214" s="502" t="s">
        <v>657</v>
      </c>
      <c r="C214" t="s">
        <v>698</v>
      </c>
      <c r="D214" t="s">
        <v>585</v>
      </c>
      <c r="E214" t="s">
        <v>1038</v>
      </c>
      <c r="F214" t="s">
        <v>1113</v>
      </c>
      <c r="G214" t="s">
        <v>1113</v>
      </c>
      <c r="H214" t="s">
        <v>698</v>
      </c>
      <c r="I214" t="s">
        <v>499</v>
      </c>
      <c r="J214" s="363">
        <v>44479.048236274415</v>
      </c>
      <c r="K214" t="s">
        <v>1110</v>
      </c>
    </row>
    <row r="215" spans="1:11" ht="16.5">
      <c r="A215" s="419"/>
      <c r="B215" s="502" t="s">
        <v>657</v>
      </c>
      <c r="C215" t="s">
        <v>698</v>
      </c>
      <c r="D215" t="s">
        <v>585</v>
      </c>
      <c r="E215" t="s">
        <v>1049</v>
      </c>
      <c r="F215" t="s">
        <v>1113</v>
      </c>
      <c r="G215" t="s">
        <v>1113</v>
      </c>
      <c r="H215" t="s">
        <v>698</v>
      </c>
      <c r="I215" t="s">
        <v>499</v>
      </c>
      <c r="J215" s="363">
        <v>0</v>
      </c>
      <c r="K215" t="s">
        <v>1110</v>
      </c>
    </row>
    <row r="216" spans="1:11" ht="16.5">
      <c r="A216" s="419"/>
      <c r="B216" s="502" t="s">
        <v>657</v>
      </c>
      <c r="C216" t="s">
        <v>698</v>
      </c>
      <c r="D216" t="s">
        <v>585</v>
      </c>
      <c r="E216" t="s">
        <v>1041</v>
      </c>
      <c r="F216" t="s">
        <v>1113</v>
      </c>
      <c r="G216" t="s">
        <v>1113</v>
      </c>
      <c r="H216" t="s">
        <v>698</v>
      </c>
      <c r="I216" t="s">
        <v>499</v>
      </c>
      <c r="J216" s="363">
        <v>462.92009999074156</v>
      </c>
      <c r="K216" t="s">
        <v>1110</v>
      </c>
    </row>
    <row r="217" spans="1:11" ht="16.5">
      <c r="A217" s="419"/>
      <c r="B217" s="502" t="s">
        <v>657</v>
      </c>
      <c r="C217" t="s">
        <v>698</v>
      </c>
      <c r="D217" t="s">
        <v>585</v>
      </c>
      <c r="E217" t="s">
        <v>1043</v>
      </c>
      <c r="F217" t="s">
        <v>1113</v>
      </c>
      <c r="G217" t="s">
        <v>1113</v>
      </c>
      <c r="H217" t="s">
        <v>698</v>
      </c>
      <c r="I217" t="s">
        <v>499</v>
      </c>
      <c r="J217" s="363">
        <v>27951.930376816959</v>
      </c>
      <c r="K217" t="s">
        <v>1110</v>
      </c>
    </row>
    <row r="218" spans="1:11" ht="16.5">
      <c r="A218" s="419"/>
      <c r="B218" s="502" t="s">
        <v>657</v>
      </c>
      <c r="C218" t="s">
        <v>654</v>
      </c>
      <c r="D218" t="s">
        <v>627</v>
      </c>
      <c r="E218" t="s">
        <v>1038</v>
      </c>
      <c r="F218" t="s">
        <v>1113</v>
      </c>
      <c r="G218" t="s">
        <v>1113</v>
      </c>
      <c r="H218" t="s">
        <v>654</v>
      </c>
      <c r="I218" t="s">
        <v>499</v>
      </c>
      <c r="J218" s="363">
        <v>0</v>
      </c>
      <c r="K218" t="s">
        <v>1110</v>
      </c>
    </row>
    <row r="219" spans="1:11" ht="16.5">
      <c r="A219" s="419"/>
      <c r="B219" s="502" t="s">
        <v>657</v>
      </c>
      <c r="C219" t="s">
        <v>654</v>
      </c>
      <c r="D219" t="s">
        <v>585</v>
      </c>
      <c r="E219" t="s">
        <v>1111</v>
      </c>
      <c r="F219" t="s">
        <v>1113</v>
      </c>
      <c r="G219" t="s">
        <v>1113</v>
      </c>
      <c r="H219" t="s">
        <v>654</v>
      </c>
      <c r="I219" t="s">
        <v>499</v>
      </c>
      <c r="J219" s="363">
        <v>85965.142116470699</v>
      </c>
      <c r="K219" t="s">
        <v>1110</v>
      </c>
    </row>
    <row r="220" spans="1:11" ht="16.5">
      <c r="A220" s="419"/>
      <c r="B220" s="502" t="s">
        <v>657</v>
      </c>
      <c r="C220" t="s">
        <v>654</v>
      </c>
      <c r="D220" t="s">
        <v>585</v>
      </c>
      <c r="E220" t="s">
        <v>1038</v>
      </c>
      <c r="F220" t="s">
        <v>1113</v>
      </c>
      <c r="G220" t="s">
        <v>1113</v>
      </c>
      <c r="H220" t="s">
        <v>654</v>
      </c>
      <c r="I220" t="s">
        <v>499</v>
      </c>
      <c r="J220" s="363">
        <v>20415.165262475697</v>
      </c>
      <c r="K220" t="s">
        <v>1110</v>
      </c>
    </row>
    <row r="221" spans="1:11" ht="16.5">
      <c r="A221" s="419"/>
      <c r="B221" s="502" t="s">
        <v>657</v>
      </c>
      <c r="C221" t="s">
        <v>654</v>
      </c>
      <c r="D221" t="s">
        <v>585</v>
      </c>
      <c r="E221" t="s">
        <v>1049</v>
      </c>
      <c r="F221" t="s">
        <v>1113</v>
      </c>
      <c r="G221" t="s">
        <v>1113</v>
      </c>
      <c r="H221" t="s">
        <v>654</v>
      </c>
      <c r="I221" t="s">
        <v>499</v>
      </c>
      <c r="J221" s="363">
        <v>0</v>
      </c>
      <c r="K221" t="s">
        <v>1110</v>
      </c>
    </row>
    <row r="222" spans="1:11" ht="16.5">
      <c r="A222" s="419"/>
      <c r="B222" s="502" t="s">
        <v>657</v>
      </c>
      <c r="C222" t="s">
        <v>654</v>
      </c>
      <c r="D222" t="s">
        <v>585</v>
      </c>
      <c r="E222" t="s">
        <v>1041</v>
      </c>
      <c r="F222" t="s">
        <v>1113</v>
      </c>
      <c r="G222" t="s">
        <v>1113</v>
      </c>
      <c r="H222" t="s">
        <v>654</v>
      </c>
      <c r="I222" t="s">
        <v>499</v>
      </c>
      <c r="J222" s="363">
        <v>1851.6803999629662</v>
      </c>
      <c r="K222" t="s">
        <v>1110</v>
      </c>
    </row>
    <row r="223" spans="1:11" ht="16.5">
      <c r="A223" s="419"/>
      <c r="B223" s="502" t="s">
        <v>657</v>
      </c>
      <c r="C223" t="s">
        <v>654</v>
      </c>
      <c r="D223" t="s">
        <v>585</v>
      </c>
      <c r="E223" t="s">
        <v>1043</v>
      </c>
      <c r="F223" t="s">
        <v>1113</v>
      </c>
      <c r="G223" t="s">
        <v>1113</v>
      </c>
      <c r="H223" t="s">
        <v>654</v>
      </c>
      <c r="I223" t="s">
        <v>499</v>
      </c>
      <c r="J223" s="363">
        <v>17793.241366540133</v>
      </c>
      <c r="K223" t="s">
        <v>1110</v>
      </c>
    </row>
    <row r="224" spans="1:11" ht="16.5">
      <c r="A224" s="419"/>
      <c r="B224" s="502" t="s">
        <v>657</v>
      </c>
      <c r="C224" t="s">
        <v>700</v>
      </c>
      <c r="D224" t="s">
        <v>627</v>
      </c>
      <c r="E224" t="s">
        <v>1038</v>
      </c>
      <c r="F224" t="s">
        <v>1113</v>
      </c>
      <c r="G224" t="s">
        <v>1113</v>
      </c>
      <c r="H224" t="s">
        <v>700</v>
      </c>
      <c r="I224" t="s">
        <v>499</v>
      </c>
      <c r="J224" s="363">
        <v>0</v>
      </c>
      <c r="K224" t="s">
        <v>1110</v>
      </c>
    </row>
    <row r="225" spans="1:11" ht="16.5">
      <c r="A225" s="419"/>
      <c r="B225" s="502" t="s">
        <v>657</v>
      </c>
      <c r="C225" t="s">
        <v>700</v>
      </c>
      <c r="D225" t="s">
        <v>585</v>
      </c>
      <c r="E225" t="s">
        <v>1111</v>
      </c>
      <c r="F225" t="s">
        <v>1113</v>
      </c>
      <c r="G225" t="s">
        <v>1113</v>
      </c>
      <c r="H225" t="s">
        <v>700</v>
      </c>
      <c r="I225" t="s">
        <v>499</v>
      </c>
      <c r="J225" s="363">
        <v>77095.435607814085</v>
      </c>
      <c r="K225" t="s">
        <v>1110</v>
      </c>
    </row>
    <row r="226" spans="1:11" ht="16.5">
      <c r="A226" s="419"/>
      <c r="B226" s="502" t="s">
        <v>657</v>
      </c>
      <c r="C226" t="s">
        <v>700</v>
      </c>
      <c r="D226" t="s">
        <v>585</v>
      </c>
      <c r="E226" t="s">
        <v>1038</v>
      </c>
      <c r="F226" t="s">
        <v>1113</v>
      </c>
      <c r="G226" t="s">
        <v>1113</v>
      </c>
      <c r="H226" t="s">
        <v>700</v>
      </c>
      <c r="I226" t="s">
        <v>499</v>
      </c>
      <c r="J226" s="363">
        <v>0</v>
      </c>
      <c r="K226" t="s">
        <v>1110</v>
      </c>
    </row>
    <row r="227" spans="1:11" ht="16.5">
      <c r="A227" s="419"/>
      <c r="B227" s="502" t="s">
        <v>657</v>
      </c>
      <c r="C227" t="s">
        <v>700</v>
      </c>
      <c r="D227" t="s">
        <v>585</v>
      </c>
      <c r="E227" t="s">
        <v>1049</v>
      </c>
      <c r="F227" t="s">
        <v>1113</v>
      </c>
      <c r="G227" t="s">
        <v>1113</v>
      </c>
      <c r="H227" t="s">
        <v>700</v>
      </c>
      <c r="I227" t="s">
        <v>499</v>
      </c>
      <c r="J227" s="363">
        <v>0</v>
      </c>
      <c r="K227" t="s">
        <v>1110</v>
      </c>
    </row>
    <row r="228" spans="1:11" ht="16.5">
      <c r="A228" s="419"/>
      <c r="B228" s="502" t="s">
        <v>657</v>
      </c>
      <c r="C228" t="s">
        <v>700</v>
      </c>
      <c r="D228" t="s">
        <v>585</v>
      </c>
      <c r="E228" t="s">
        <v>1041</v>
      </c>
      <c r="F228" t="s">
        <v>1113</v>
      </c>
      <c r="G228" t="s">
        <v>1113</v>
      </c>
      <c r="H228" t="s">
        <v>700</v>
      </c>
      <c r="I228" t="s">
        <v>499</v>
      </c>
      <c r="J228" s="363">
        <v>27548.189982409036</v>
      </c>
      <c r="K228" t="s">
        <v>1110</v>
      </c>
    </row>
    <row r="229" spans="1:11" ht="16.5">
      <c r="A229" s="419"/>
      <c r="B229" s="502" t="s">
        <v>657</v>
      </c>
      <c r="C229" t="s">
        <v>700</v>
      </c>
      <c r="D229" t="s">
        <v>585</v>
      </c>
      <c r="E229" t="s">
        <v>1043</v>
      </c>
      <c r="F229" t="s">
        <v>1113</v>
      </c>
      <c r="G229" t="s">
        <v>1113</v>
      </c>
      <c r="H229" t="s">
        <v>700</v>
      </c>
      <c r="I229" t="s">
        <v>499</v>
      </c>
      <c r="J229" s="363">
        <v>0</v>
      </c>
      <c r="K229" t="s">
        <v>1110</v>
      </c>
    </row>
    <row r="230" spans="1:11" ht="16.5">
      <c r="A230" s="419"/>
      <c r="B230" s="502" t="s">
        <v>657</v>
      </c>
      <c r="C230" t="s">
        <v>704</v>
      </c>
      <c r="D230" t="s">
        <v>627</v>
      </c>
      <c r="E230" t="s">
        <v>1074</v>
      </c>
      <c r="F230" t="s">
        <v>1113</v>
      </c>
      <c r="G230" t="s">
        <v>1113</v>
      </c>
      <c r="H230" t="s">
        <v>704</v>
      </c>
      <c r="I230" t="s">
        <v>499</v>
      </c>
      <c r="J230" s="363">
        <v>2326.691972965466</v>
      </c>
      <c r="K230" t="s">
        <v>1110</v>
      </c>
    </row>
    <row r="231" spans="1:11" ht="16.5">
      <c r="A231" s="419"/>
      <c r="B231" s="502" t="s">
        <v>657</v>
      </c>
      <c r="C231" t="s">
        <v>704</v>
      </c>
      <c r="D231" t="s">
        <v>627</v>
      </c>
      <c r="E231" t="s">
        <v>1038</v>
      </c>
      <c r="F231" t="s">
        <v>1113</v>
      </c>
      <c r="G231" t="s">
        <v>1113</v>
      </c>
      <c r="H231" t="s">
        <v>704</v>
      </c>
      <c r="I231" t="s">
        <v>499</v>
      </c>
      <c r="J231" s="363">
        <v>0</v>
      </c>
      <c r="K231" t="s">
        <v>1110</v>
      </c>
    </row>
    <row r="232" spans="1:11" ht="16.5">
      <c r="A232" s="419"/>
      <c r="B232" s="502" t="s">
        <v>657</v>
      </c>
      <c r="C232" t="s">
        <v>704</v>
      </c>
      <c r="D232" t="s">
        <v>585</v>
      </c>
      <c r="E232" t="s">
        <v>1111</v>
      </c>
      <c r="F232" t="s">
        <v>1113</v>
      </c>
      <c r="G232" t="s">
        <v>1113</v>
      </c>
      <c r="H232" t="s">
        <v>704</v>
      </c>
      <c r="I232" t="s">
        <v>499</v>
      </c>
      <c r="J232" s="363">
        <v>195042.00536987316</v>
      </c>
      <c r="K232" t="s">
        <v>1110</v>
      </c>
    </row>
    <row r="233" spans="1:11" ht="16.5">
      <c r="A233" s="419"/>
      <c r="B233" s="502" t="s">
        <v>657</v>
      </c>
      <c r="C233" t="s">
        <v>704</v>
      </c>
      <c r="D233" t="s">
        <v>585</v>
      </c>
      <c r="E233" t="s">
        <v>1038</v>
      </c>
      <c r="F233" t="s">
        <v>1113</v>
      </c>
      <c r="G233" t="s">
        <v>1113</v>
      </c>
      <c r="H233" t="s">
        <v>704</v>
      </c>
      <c r="I233" t="s">
        <v>499</v>
      </c>
      <c r="J233" s="363">
        <v>28044.542172021109</v>
      </c>
      <c r="K233" t="s">
        <v>1110</v>
      </c>
    </row>
    <row r="234" spans="1:11" ht="16.5">
      <c r="A234" s="419"/>
      <c r="B234" s="502" t="s">
        <v>657</v>
      </c>
      <c r="C234" t="s">
        <v>704</v>
      </c>
      <c r="D234" t="s">
        <v>585</v>
      </c>
      <c r="E234" t="s">
        <v>1049</v>
      </c>
      <c r="F234" t="s">
        <v>1113</v>
      </c>
      <c r="G234" t="s">
        <v>1113</v>
      </c>
      <c r="H234" t="s">
        <v>704</v>
      </c>
      <c r="I234" t="s">
        <v>499</v>
      </c>
      <c r="J234" s="363">
        <v>0</v>
      </c>
      <c r="K234" t="s">
        <v>1110</v>
      </c>
    </row>
    <row r="235" spans="1:11" ht="16.5">
      <c r="A235" s="419"/>
      <c r="B235" s="502" t="s">
        <v>657</v>
      </c>
      <c r="C235" t="s">
        <v>704</v>
      </c>
      <c r="D235" t="s">
        <v>585</v>
      </c>
      <c r="E235" t="s">
        <v>1041</v>
      </c>
      <c r="F235" t="s">
        <v>1113</v>
      </c>
      <c r="G235" t="s">
        <v>1113</v>
      </c>
      <c r="H235" t="s">
        <v>704</v>
      </c>
      <c r="I235" t="s">
        <v>499</v>
      </c>
      <c r="J235" s="363">
        <v>225566.51235996667</v>
      </c>
      <c r="K235" t="s">
        <v>1110</v>
      </c>
    </row>
    <row r="236" spans="1:11" ht="16.5">
      <c r="A236" s="419"/>
      <c r="B236" s="502" t="s">
        <v>657</v>
      </c>
      <c r="C236" t="s">
        <v>704</v>
      </c>
      <c r="D236" t="s">
        <v>585</v>
      </c>
      <c r="E236" t="s">
        <v>1112</v>
      </c>
      <c r="F236" t="s">
        <v>1113</v>
      </c>
      <c r="G236" t="s">
        <v>1113</v>
      </c>
      <c r="H236" t="s">
        <v>704</v>
      </c>
      <c r="I236" t="s">
        <v>499</v>
      </c>
      <c r="J236" s="363">
        <v>462.92009999074156</v>
      </c>
      <c r="K236" t="s">
        <v>1110</v>
      </c>
    </row>
    <row r="237" spans="1:11" ht="16.5">
      <c r="A237" s="419"/>
      <c r="B237" s="502" t="s">
        <v>657</v>
      </c>
      <c r="C237" t="s">
        <v>704</v>
      </c>
      <c r="D237" t="s">
        <v>585</v>
      </c>
      <c r="E237" t="s">
        <v>1043</v>
      </c>
      <c r="F237" t="s">
        <v>1113</v>
      </c>
      <c r="G237" t="s">
        <v>1113</v>
      </c>
      <c r="H237" t="s">
        <v>704</v>
      </c>
      <c r="I237" t="s">
        <v>499</v>
      </c>
      <c r="J237" s="363">
        <v>711382.27016017027</v>
      </c>
      <c r="K237" t="s">
        <v>1110</v>
      </c>
    </row>
    <row r="238" spans="1:11" ht="16.5">
      <c r="A238" s="419"/>
      <c r="B238" s="502" t="s">
        <v>657</v>
      </c>
      <c r="C238" t="s">
        <v>836</v>
      </c>
      <c r="D238" t="s">
        <v>627</v>
      </c>
      <c r="E238" t="s">
        <v>1074</v>
      </c>
      <c r="F238" t="s">
        <v>1113</v>
      </c>
      <c r="G238" t="s">
        <v>1113</v>
      </c>
      <c r="H238" t="s">
        <v>836</v>
      </c>
      <c r="I238" t="s">
        <v>499</v>
      </c>
      <c r="J238" s="363">
        <v>249.97685399500045</v>
      </c>
      <c r="K238" t="s">
        <v>1110</v>
      </c>
    </row>
    <row r="239" spans="1:11" ht="16.5">
      <c r="A239" s="419"/>
      <c r="B239" s="502" t="s">
        <v>657</v>
      </c>
      <c r="C239" t="s">
        <v>836</v>
      </c>
      <c r="D239" t="s">
        <v>627</v>
      </c>
      <c r="E239" t="s">
        <v>1038</v>
      </c>
      <c r="F239" t="s">
        <v>1113</v>
      </c>
      <c r="G239" t="s">
        <v>1113</v>
      </c>
      <c r="H239" t="s">
        <v>836</v>
      </c>
      <c r="I239" t="s">
        <v>499</v>
      </c>
      <c r="J239" s="363">
        <v>31853.578372372926</v>
      </c>
      <c r="K239" t="s">
        <v>1110</v>
      </c>
    </row>
    <row r="240" spans="1:11" ht="16.5">
      <c r="A240" s="419"/>
      <c r="B240" s="502" t="s">
        <v>657</v>
      </c>
      <c r="C240" t="s">
        <v>836</v>
      </c>
      <c r="D240" t="s">
        <v>585</v>
      </c>
      <c r="E240" t="s">
        <v>1111</v>
      </c>
      <c r="F240" t="s">
        <v>1113</v>
      </c>
      <c r="G240" t="s">
        <v>1113</v>
      </c>
      <c r="H240" t="s">
        <v>836</v>
      </c>
      <c r="I240" t="s">
        <v>499</v>
      </c>
      <c r="J240" s="363">
        <v>154597.13915378205</v>
      </c>
      <c r="K240" t="s">
        <v>1110</v>
      </c>
    </row>
    <row r="241" spans="1:11" ht="16.5">
      <c r="A241" s="419"/>
      <c r="B241" s="502" t="s">
        <v>657</v>
      </c>
      <c r="C241" t="s">
        <v>836</v>
      </c>
      <c r="D241" t="s">
        <v>585</v>
      </c>
      <c r="E241" t="s">
        <v>1038</v>
      </c>
      <c r="F241" t="s">
        <v>1113</v>
      </c>
      <c r="G241" t="s">
        <v>1113</v>
      </c>
      <c r="H241" t="s">
        <v>836</v>
      </c>
      <c r="I241" t="s">
        <v>499</v>
      </c>
      <c r="J241" s="363">
        <v>40402.407184519951</v>
      </c>
      <c r="K241" t="s">
        <v>1110</v>
      </c>
    </row>
    <row r="242" spans="1:11" ht="16.5">
      <c r="A242" s="419"/>
      <c r="B242" s="502" t="s">
        <v>657</v>
      </c>
      <c r="C242" t="s">
        <v>836</v>
      </c>
      <c r="D242" t="s">
        <v>585</v>
      </c>
      <c r="E242" t="s">
        <v>1049</v>
      </c>
      <c r="F242" t="s">
        <v>1113</v>
      </c>
      <c r="G242" t="s">
        <v>1113</v>
      </c>
      <c r="H242" t="s">
        <v>836</v>
      </c>
      <c r="I242" t="s">
        <v>499</v>
      </c>
      <c r="J242" s="363">
        <v>14799.129710212017</v>
      </c>
      <c r="K242" t="s">
        <v>1110</v>
      </c>
    </row>
    <row r="243" spans="1:11" ht="16.5">
      <c r="A243" s="419"/>
      <c r="B243" s="502" t="s">
        <v>657</v>
      </c>
      <c r="C243" t="s">
        <v>836</v>
      </c>
      <c r="D243" t="s">
        <v>585</v>
      </c>
      <c r="E243" t="s">
        <v>1041</v>
      </c>
      <c r="F243" t="s">
        <v>1113</v>
      </c>
      <c r="G243" t="s">
        <v>1113</v>
      </c>
      <c r="H243" t="s">
        <v>836</v>
      </c>
      <c r="I243" t="s">
        <v>499</v>
      </c>
      <c r="J243" s="363">
        <v>51836.394778261267</v>
      </c>
      <c r="K243" t="s">
        <v>1110</v>
      </c>
    </row>
    <row r="244" spans="1:11" ht="16.5">
      <c r="A244" s="419"/>
      <c r="B244" s="502" t="s">
        <v>657</v>
      </c>
      <c r="C244" t="s">
        <v>836</v>
      </c>
      <c r="D244" t="s">
        <v>585</v>
      </c>
      <c r="E244" t="s">
        <v>1112</v>
      </c>
      <c r="F244" t="s">
        <v>1113</v>
      </c>
      <c r="G244" t="s">
        <v>1113</v>
      </c>
      <c r="H244" t="s">
        <v>836</v>
      </c>
      <c r="I244" t="s">
        <v>499</v>
      </c>
      <c r="J244" s="363">
        <v>0</v>
      </c>
      <c r="K244" t="s">
        <v>1110</v>
      </c>
    </row>
    <row r="245" spans="1:11" ht="16.5">
      <c r="A245" s="419"/>
      <c r="B245" s="502" t="s">
        <v>657</v>
      </c>
      <c r="C245" t="s">
        <v>836</v>
      </c>
      <c r="D245" t="s">
        <v>585</v>
      </c>
      <c r="E245" t="s">
        <v>1043</v>
      </c>
      <c r="F245" t="s">
        <v>1113</v>
      </c>
      <c r="G245" t="s">
        <v>1113</v>
      </c>
      <c r="H245" t="s">
        <v>836</v>
      </c>
      <c r="I245" t="s">
        <v>499</v>
      </c>
      <c r="J245" s="363">
        <v>69953.772798814927</v>
      </c>
      <c r="K245" t="s">
        <v>1110</v>
      </c>
    </row>
    <row r="246" spans="1:11" ht="16.5">
      <c r="A246" s="419"/>
      <c r="B246" s="502" t="s">
        <v>657</v>
      </c>
      <c r="C246" t="s">
        <v>702</v>
      </c>
      <c r="D246" t="s">
        <v>627</v>
      </c>
      <c r="E246" t="s">
        <v>1074</v>
      </c>
      <c r="F246" t="s">
        <v>1113</v>
      </c>
      <c r="G246" t="s">
        <v>1113</v>
      </c>
      <c r="H246" t="s">
        <v>702</v>
      </c>
      <c r="I246" t="s">
        <v>499</v>
      </c>
      <c r="J246" s="363">
        <v>185.16803999629664</v>
      </c>
      <c r="K246" t="s">
        <v>1110</v>
      </c>
    </row>
    <row r="247" spans="1:11" ht="16.5">
      <c r="A247" s="419"/>
      <c r="B247" s="502" t="s">
        <v>657</v>
      </c>
      <c r="C247" t="s">
        <v>702</v>
      </c>
      <c r="D247" t="s">
        <v>627</v>
      </c>
      <c r="E247" t="s">
        <v>1038</v>
      </c>
      <c r="F247" t="s">
        <v>1113</v>
      </c>
      <c r="G247" t="s">
        <v>1113</v>
      </c>
      <c r="H247" t="s">
        <v>702</v>
      </c>
      <c r="I247" t="s">
        <v>499</v>
      </c>
      <c r="J247" s="363">
        <v>0</v>
      </c>
      <c r="K247" t="s">
        <v>1110</v>
      </c>
    </row>
    <row r="248" spans="1:11" ht="16.5">
      <c r="A248" s="419"/>
      <c r="B248" s="502" t="s">
        <v>657</v>
      </c>
      <c r="C248" t="s">
        <v>702</v>
      </c>
      <c r="D248" t="s">
        <v>585</v>
      </c>
      <c r="E248" t="s">
        <v>1111</v>
      </c>
      <c r="F248" t="s">
        <v>1113</v>
      </c>
      <c r="G248" t="s">
        <v>1113</v>
      </c>
      <c r="H248" t="s">
        <v>702</v>
      </c>
      <c r="I248" t="s">
        <v>499</v>
      </c>
      <c r="J248" s="363">
        <v>2768.2344227386352</v>
      </c>
      <c r="K248" t="s">
        <v>1110</v>
      </c>
    </row>
    <row r="249" spans="1:11" ht="16.5">
      <c r="A249" s="419"/>
      <c r="B249" s="502" t="s">
        <v>657</v>
      </c>
      <c r="C249" t="s">
        <v>702</v>
      </c>
      <c r="D249" t="s">
        <v>585</v>
      </c>
      <c r="E249" t="s">
        <v>1038</v>
      </c>
      <c r="F249" t="s">
        <v>1113</v>
      </c>
      <c r="G249" t="s">
        <v>1113</v>
      </c>
      <c r="H249" t="s">
        <v>702</v>
      </c>
      <c r="I249" t="s">
        <v>499</v>
      </c>
      <c r="J249" s="363">
        <v>828.96953985742061</v>
      </c>
      <c r="K249" t="s">
        <v>1110</v>
      </c>
    </row>
    <row r="250" spans="1:11" ht="16.5">
      <c r="A250" s="419"/>
      <c r="B250" s="502" t="s">
        <v>657</v>
      </c>
      <c r="C250" t="s">
        <v>702</v>
      </c>
      <c r="D250" t="s">
        <v>585</v>
      </c>
      <c r="E250" t="s">
        <v>1049</v>
      </c>
      <c r="F250" t="s">
        <v>1113</v>
      </c>
      <c r="G250" t="s">
        <v>1113</v>
      </c>
      <c r="H250" t="s">
        <v>702</v>
      </c>
      <c r="I250" t="s">
        <v>499</v>
      </c>
      <c r="J250" s="363">
        <v>0</v>
      </c>
      <c r="K250" t="s">
        <v>1110</v>
      </c>
    </row>
    <row r="251" spans="1:11" ht="16.5">
      <c r="A251" s="419"/>
      <c r="B251" s="502" t="s">
        <v>657</v>
      </c>
      <c r="C251" t="s">
        <v>702</v>
      </c>
      <c r="D251" t="s">
        <v>585</v>
      </c>
      <c r="E251" t="s">
        <v>1041</v>
      </c>
      <c r="F251" t="s">
        <v>1113</v>
      </c>
      <c r="G251" t="s">
        <v>1113</v>
      </c>
      <c r="H251" t="s">
        <v>702</v>
      </c>
      <c r="I251" t="s">
        <v>499</v>
      </c>
      <c r="J251" s="363">
        <v>0</v>
      </c>
      <c r="K251" t="s">
        <v>1110</v>
      </c>
    </row>
    <row r="252" spans="1:11" ht="16.5">
      <c r="A252" s="419"/>
      <c r="B252" s="502" t="s">
        <v>657</v>
      </c>
      <c r="C252" t="s">
        <v>702</v>
      </c>
      <c r="D252" t="s">
        <v>585</v>
      </c>
      <c r="E252" t="s">
        <v>1043</v>
      </c>
      <c r="F252" t="s">
        <v>1113</v>
      </c>
      <c r="G252" t="s">
        <v>1113</v>
      </c>
      <c r="H252" t="s">
        <v>702</v>
      </c>
      <c r="I252" t="s">
        <v>499</v>
      </c>
      <c r="J252" s="363">
        <v>0</v>
      </c>
      <c r="K252" t="s">
        <v>1110</v>
      </c>
    </row>
    <row r="253" spans="1:11" ht="16.5">
      <c r="A253" s="419"/>
      <c r="B253" s="502" t="s">
        <v>657</v>
      </c>
      <c r="C253" t="s">
        <v>706</v>
      </c>
      <c r="D253" t="s">
        <v>627</v>
      </c>
      <c r="E253" t="s">
        <v>1038</v>
      </c>
      <c r="F253" t="s">
        <v>1113</v>
      </c>
      <c r="G253" t="s">
        <v>1113</v>
      </c>
      <c r="H253" t="s">
        <v>706</v>
      </c>
      <c r="I253" t="s">
        <v>499</v>
      </c>
      <c r="J253" s="363">
        <v>18912.332191463753</v>
      </c>
      <c r="K253" t="s">
        <v>1110</v>
      </c>
    </row>
    <row r="254" spans="1:11" ht="16.5">
      <c r="A254" s="419"/>
      <c r="B254" s="502" t="s">
        <v>657</v>
      </c>
      <c r="C254" t="s">
        <v>706</v>
      </c>
      <c r="D254" t="s">
        <v>585</v>
      </c>
      <c r="E254" t="s">
        <v>1111</v>
      </c>
      <c r="F254" t="s">
        <v>1113</v>
      </c>
      <c r="G254" t="s">
        <v>1113</v>
      </c>
      <c r="H254" t="s">
        <v>706</v>
      </c>
      <c r="I254" t="s">
        <v>499</v>
      </c>
      <c r="J254" s="363">
        <v>205787.72335894825</v>
      </c>
      <c r="K254" t="s">
        <v>1110</v>
      </c>
    </row>
    <row r="255" spans="1:11" ht="16.5">
      <c r="A255" s="419"/>
      <c r="B255" s="502" t="s">
        <v>657</v>
      </c>
      <c r="C255" t="s">
        <v>706</v>
      </c>
      <c r="D255" t="s">
        <v>585</v>
      </c>
      <c r="E255" t="s">
        <v>1038</v>
      </c>
      <c r="F255" t="s">
        <v>1113</v>
      </c>
      <c r="G255" t="s">
        <v>1113</v>
      </c>
      <c r="H255" t="s">
        <v>706</v>
      </c>
      <c r="I255" t="s">
        <v>499</v>
      </c>
      <c r="J255" s="363">
        <v>53168.660309230625</v>
      </c>
      <c r="K255" t="s">
        <v>1110</v>
      </c>
    </row>
    <row r="256" spans="1:11" ht="16.5">
      <c r="A256" s="419"/>
      <c r="B256" s="502" t="s">
        <v>657</v>
      </c>
      <c r="C256" t="s">
        <v>706</v>
      </c>
      <c r="D256" t="s">
        <v>585</v>
      </c>
      <c r="E256" t="s">
        <v>1049</v>
      </c>
      <c r="F256" t="s">
        <v>1113</v>
      </c>
      <c r="G256" t="s">
        <v>1113</v>
      </c>
      <c r="H256" t="s">
        <v>706</v>
      </c>
      <c r="I256" t="s">
        <v>499</v>
      </c>
      <c r="J256" s="363">
        <v>138876.02999722247</v>
      </c>
      <c r="K256" t="s">
        <v>1110</v>
      </c>
    </row>
    <row r="257" spans="1:11" ht="16.5">
      <c r="A257" s="419"/>
      <c r="B257" s="502" t="s">
        <v>657</v>
      </c>
      <c r="C257" t="s">
        <v>706</v>
      </c>
      <c r="D257" t="s">
        <v>585</v>
      </c>
      <c r="E257" t="s">
        <v>1041</v>
      </c>
      <c r="F257" t="s">
        <v>1113</v>
      </c>
      <c r="G257" t="s">
        <v>1113</v>
      </c>
      <c r="H257" t="s">
        <v>706</v>
      </c>
      <c r="I257" t="s">
        <v>499</v>
      </c>
      <c r="J257" s="363">
        <v>208051.89334320894</v>
      </c>
      <c r="K257" t="s">
        <v>1110</v>
      </c>
    </row>
    <row r="258" spans="1:11" ht="16.5">
      <c r="A258" s="419"/>
      <c r="B258" s="502" t="s">
        <v>657</v>
      </c>
      <c r="C258" t="s">
        <v>706</v>
      </c>
      <c r="D258" t="s">
        <v>585</v>
      </c>
      <c r="E258" t="s">
        <v>1043</v>
      </c>
      <c r="F258" t="s">
        <v>1113</v>
      </c>
      <c r="G258" t="s">
        <v>1113</v>
      </c>
      <c r="H258" t="s">
        <v>706</v>
      </c>
      <c r="I258" t="s">
        <v>499</v>
      </c>
      <c r="J258" s="363">
        <v>52638.903805203219</v>
      </c>
      <c r="K258" t="s">
        <v>1110</v>
      </c>
    </row>
    <row r="259" spans="1:11" ht="16.5">
      <c r="A259" s="419"/>
      <c r="B259" s="502" t="s">
        <v>657</v>
      </c>
      <c r="C259" t="s">
        <v>708</v>
      </c>
      <c r="D259" t="s">
        <v>627</v>
      </c>
      <c r="E259" t="s">
        <v>1074</v>
      </c>
      <c r="F259" t="s">
        <v>1113</v>
      </c>
      <c r="G259" t="s">
        <v>1113</v>
      </c>
      <c r="H259" t="s">
        <v>708</v>
      </c>
      <c r="I259" t="s">
        <v>499</v>
      </c>
      <c r="J259" s="363">
        <v>549.94907878900096</v>
      </c>
      <c r="K259" t="s">
        <v>1110</v>
      </c>
    </row>
    <row r="260" spans="1:11" ht="16.5">
      <c r="A260" s="419"/>
      <c r="B260" s="502" t="s">
        <v>657</v>
      </c>
      <c r="C260" t="s">
        <v>708</v>
      </c>
      <c r="D260" t="s">
        <v>627</v>
      </c>
      <c r="E260" t="s">
        <v>1038</v>
      </c>
      <c r="F260" t="s">
        <v>1113</v>
      </c>
      <c r="G260" t="s">
        <v>1113</v>
      </c>
      <c r="H260" t="s">
        <v>708</v>
      </c>
      <c r="I260" t="s">
        <v>499</v>
      </c>
      <c r="J260" s="363">
        <v>59024.321822053513</v>
      </c>
      <c r="K260" t="s">
        <v>1110</v>
      </c>
    </row>
    <row r="261" spans="1:11" ht="16.5">
      <c r="A261" s="419"/>
      <c r="B261" s="502" t="s">
        <v>657</v>
      </c>
      <c r="C261" t="s">
        <v>708</v>
      </c>
      <c r="D261" t="s">
        <v>585</v>
      </c>
      <c r="E261" t="s">
        <v>1111</v>
      </c>
      <c r="F261" t="s">
        <v>1113</v>
      </c>
      <c r="G261" t="s">
        <v>1113</v>
      </c>
      <c r="H261" t="s">
        <v>708</v>
      </c>
      <c r="I261" t="s">
        <v>499</v>
      </c>
      <c r="J261" s="363">
        <v>287065.78094620869</v>
      </c>
      <c r="K261" t="s">
        <v>1110</v>
      </c>
    </row>
    <row r="262" spans="1:11" ht="16.5">
      <c r="A262" s="419"/>
      <c r="B262" s="502" t="s">
        <v>657</v>
      </c>
      <c r="C262" t="s">
        <v>708</v>
      </c>
      <c r="D262" t="s">
        <v>585</v>
      </c>
      <c r="E262" t="s">
        <v>1038</v>
      </c>
      <c r="F262" t="s">
        <v>1113</v>
      </c>
      <c r="G262" t="s">
        <v>1113</v>
      </c>
      <c r="H262" t="s">
        <v>708</v>
      </c>
      <c r="I262" t="s">
        <v>499</v>
      </c>
      <c r="J262" s="363">
        <v>48230.747153041382</v>
      </c>
      <c r="K262" t="s">
        <v>1110</v>
      </c>
    </row>
    <row r="263" spans="1:11" ht="16.5">
      <c r="A263" s="419"/>
      <c r="B263" s="502" t="s">
        <v>657</v>
      </c>
      <c r="C263" t="s">
        <v>708</v>
      </c>
      <c r="D263" t="s">
        <v>585</v>
      </c>
      <c r="E263" t="s">
        <v>1049</v>
      </c>
      <c r="F263" t="s">
        <v>1113</v>
      </c>
      <c r="G263" t="s">
        <v>1113</v>
      </c>
      <c r="H263" t="s">
        <v>708</v>
      </c>
      <c r="I263" t="s">
        <v>499</v>
      </c>
      <c r="J263" s="363">
        <v>9165.8179798166839</v>
      </c>
      <c r="K263" t="s">
        <v>1110</v>
      </c>
    </row>
    <row r="264" spans="1:11" ht="16.5">
      <c r="A264" s="419"/>
      <c r="B264" s="502" t="s">
        <v>657</v>
      </c>
      <c r="C264" t="s">
        <v>708</v>
      </c>
      <c r="D264" t="s">
        <v>585</v>
      </c>
      <c r="E264" t="s">
        <v>1041</v>
      </c>
      <c r="F264" t="s">
        <v>1113</v>
      </c>
      <c r="G264" t="s">
        <v>1113</v>
      </c>
      <c r="H264" t="s">
        <v>708</v>
      </c>
      <c r="I264" t="s">
        <v>499</v>
      </c>
      <c r="J264" s="363">
        <v>130613.35061568372</v>
      </c>
      <c r="K264" t="s">
        <v>1110</v>
      </c>
    </row>
    <row r="265" spans="1:11" ht="16.5">
      <c r="A265" s="419"/>
      <c r="B265" s="502" t="s">
        <v>657</v>
      </c>
      <c r="C265" t="s">
        <v>708</v>
      </c>
      <c r="D265" t="s">
        <v>585</v>
      </c>
      <c r="E265" t="s">
        <v>1043</v>
      </c>
      <c r="F265" t="s">
        <v>1113</v>
      </c>
      <c r="G265" t="s">
        <v>1113</v>
      </c>
      <c r="H265" t="s">
        <v>708</v>
      </c>
      <c r="I265" t="s">
        <v>499</v>
      </c>
      <c r="J265" s="363">
        <v>106568.01222109064</v>
      </c>
      <c r="K265" t="s">
        <v>1110</v>
      </c>
    </row>
    <row r="266" spans="1:11" ht="16.5">
      <c r="A266" s="419"/>
      <c r="B266" s="502" t="s">
        <v>657</v>
      </c>
      <c r="C266" t="s">
        <v>712</v>
      </c>
      <c r="D266" t="s">
        <v>627</v>
      </c>
      <c r="E266" t="s">
        <v>1038</v>
      </c>
      <c r="F266" t="s">
        <v>1113</v>
      </c>
      <c r="G266" t="s">
        <v>1113</v>
      </c>
      <c r="H266" t="s">
        <v>712</v>
      </c>
      <c r="I266" t="s">
        <v>499</v>
      </c>
      <c r="J266" s="363">
        <v>23087.640033330244</v>
      </c>
      <c r="K266" t="s">
        <v>1110</v>
      </c>
    </row>
    <row r="267" spans="1:11" ht="16.5">
      <c r="A267" s="419"/>
      <c r="B267" s="502" t="s">
        <v>657</v>
      </c>
      <c r="C267" t="s">
        <v>712</v>
      </c>
      <c r="D267" t="s">
        <v>585</v>
      </c>
      <c r="E267" t="s">
        <v>1111</v>
      </c>
      <c r="F267" t="s">
        <v>1113</v>
      </c>
      <c r="G267" t="s">
        <v>1113</v>
      </c>
      <c r="H267" t="s">
        <v>712</v>
      </c>
      <c r="I267" t="s">
        <v>499</v>
      </c>
      <c r="J267" s="363">
        <v>52905.212480325892</v>
      </c>
      <c r="K267" t="s">
        <v>1110</v>
      </c>
    </row>
    <row r="268" spans="1:11" ht="16.5">
      <c r="A268" s="419"/>
      <c r="B268" s="502" t="s">
        <v>657</v>
      </c>
      <c r="C268" t="s">
        <v>712</v>
      </c>
      <c r="D268" t="s">
        <v>585</v>
      </c>
      <c r="E268" t="s">
        <v>1038</v>
      </c>
      <c r="F268" t="s">
        <v>1113</v>
      </c>
      <c r="G268" t="s">
        <v>1113</v>
      </c>
      <c r="H268" t="s">
        <v>712</v>
      </c>
      <c r="I268" t="s">
        <v>499</v>
      </c>
      <c r="J268" s="363">
        <v>0</v>
      </c>
      <c r="K268" t="s">
        <v>1110</v>
      </c>
    </row>
    <row r="269" spans="1:11" ht="16.5">
      <c r="A269" s="419"/>
      <c r="B269" s="502" t="s">
        <v>657</v>
      </c>
      <c r="C269" t="s">
        <v>712</v>
      </c>
      <c r="D269" t="s">
        <v>585</v>
      </c>
      <c r="E269" t="s">
        <v>1049</v>
      </c>
      <c r="F269" t="s">
        <v>1113</v>
      </c>
      <c r="G269" t="s">
        <v>1113</v>
      </c>
      <c r="H269" t="s">
        <v>712</v>
      </c>
      <c r="I269" t="s">
        <v>499</v>
      </c>
      <c r="J269" s="363">
        <v>20256.45773539487</v>
      </c>
      <c r="K269" t="s">
        <v>1110</v>
      </c>
    </row>
    <row r="270" spans="1:11" ht="16.5">
      <c r="A270" s="419"/>
      <c r="B270" s="502" t="s">
        <v>657</v>
      </c>
      <c r="C270" t="s">
        <v>712</v>
      </c>
      <c r="D270" t="s">
        <v>585</v>
      </c>
      <c r="E270" t="s">
        <v>1041</v>
      </c>
      <c r="F270" t="s">
        <v>1113</v>
      </c>
      <c r="G270" t="s">
        <v>1113</v>
      </c>
      <c r="H270" t="s">
        <v>712</v>
      </c>
      <c r="I270" t="s">
        <v>499</v>
      </c>
      <c r="J270" s="363">
        <v>12214.156096657716</v>
      </c>
      <c r="K270" t="s">
        <v>1110</v>
      </c>
    </row>
    <row r="271" spans="1:11" ht="16.5">
      <c r="A271" s="419"/>
      <c r="B271" s="502" t="s">
        <v>657</v>
      </c>
      <c r="C271" t="s">
        <v>712</v>
      </c>
      <c r="D271" t="s">
        <v>585</v>
      </c>
      <c r="E271" t="s">
        <v>1043</v>
      </c>
      <c r="F271" t="s">
        <v>1113</v>
      </c>
      <c r="G271" t="s">
        <v>1113</v>
      </c>
      <c r="H271" t="s">
        <v>712</v>
      </c>
      <c r="I271" t="s">
        <v>499</v>
      </c>
      <c r="J271" s="363">
        <v>0</v>
      </c>
      <c r="K271" t="s">
        <v>1110</v>
      </c>
    </row>
    <row r="272" spans="1:11" ht="16.5">
      <c r="A272" s="419"/>
      <c r="B272" s="502" t="s">
        <v>657</v>
      </c>
      <c r="C272" t="s">
        <v>714</v>
      </c>
      <c r="D272" t="s">
        <v>627</v>
      </c>
      <c r="E272" t="s">
        <v>1074</v>
      </c>
      <c r="F272" t="s">
        <v>1113</v>
      </c>
      <c r="G272" t="s">
        <v>1113</v>
      </c>
      <c r="H272" t="s">
        <v>714</v>
      </c>
      <c r="I272" t="s">
        <v>499</v>
      </c>
      <c r="J272" s="363">
        <v>13950.560133320989</v>
      </c>
      <c r="K272" t="s">
        <v>1110</v>
      </c>
    </row>
    <row r="273" spans="1:11" ht="16.5">
      <c r="A273" s="419"/>
      <c r="B273" s="502" t="s">
        <v>657</v>
      </c>
      <c r="C273" t="s">
        <v>714</v>
      </c>
      <c r="D273" t="s">
        <v>627</v>
      </c>
      <c r="E273" t="s">
        <v>1038</v>
      </c>
      <c r="F273" t="s">
        <v>1113</v>
      </c>
      <c r="G273" t="s">
        <v>1113</v>
      </c>
      <c r="H273" t="s">
        <v>714</v>
      </c>
      <c r="I273" t="s">
        <v>499</v>
      </c>
      <c r="J273" s="363">
        <v>637334.56161466532</v>
      </c>
      <c r="K273" t="s">
        <v>1110</v>
      </c>
    </row>
    <row r="274" spans="1:11" ht="16.5">
      <c r="A274" s="419"/>
      <c r="B274" s="502" t="s">
        <v>657</v>
      </c>
      <c r="C274" t="s">
        <v>714</v>
      </c>
      <c r="D274" t="s">
        <v>585</v>
      </c>
      <c r="E274" t="s">
        <v>1074</v>
      </c>
      <c r="F274" t="s">
        <v>1113</v>
      </c>
      <c r="G274" t="s">
        <v>1113</v>
      </c>
      <c r="H274" t="s">
        <v>714</v>
      </c>
      <c r="I274" t="s">
        <v>499</v>
      </c>
      <c r="J274" s="363">
        <v>566.82714563466345</v>
      </c>
      <c r="K274" t="s">
        <v>1110</v>
      </c>
    </row>
    <row r="275" spans="1:11" ht="16.5">
      <c r="A275" s="419"/>
      <c r="B275" s="502" t="s">
        <v>657</v>
      </c>
      <c r="C275" t="s">
        <v>714</v>
      </c>
      <c r="D275" t="s">
        <v>585</v>
      </c>
      <c r="E275" t="s">
        <v>1111</v>
      </c>
      <c r="F275" t="s">
        <v>1113</v>
      </c>
      <c r="G275" t="s">
        <v>1113</v>
      </c>
      <c r="H275" t="s">
        <v>714</v>
      </c>
      <c r="I275" t="s">
        <v>499</v>
      </c>
      <c r="J275" s="363">
        <v>4043640.1814646791</v>
      </c>
      <c r="K275" t="s">
        <v>1110</v>
      </c>
    </row>
    <row r="276" spans="1:11" ht="16.5">
      <c r="A276" s="419"/>
      <c r="B276" s="502" t="s">
        <v>657</v>
      </c>
      <c r="C276" t="s">
        <v>714</v>
      </c>
      <c r="D276" t="s">
        <v>585</v>
      </c>
      <c r="E276" t="s">
        <v>1038</v>
      </c>
      <c r="F276" t="s">
        <v>1113</v>
      </c>
      <c r="G276" t="s">
        <v>1113</v>
      </c>
      <c r="H276" t="s">
        <v>714</v>
      </c>
      <c r="I276" t="s">
        <v>499</v>
      </c>
      <c r="J276" s="363">
        <v>0</v>
      </c>
      <c r="K276" t="s">
        <v>1110</v>
      </c>
    </row>
    <row r="277" spans="1:11" ht="16.5">
      <c r="A277" s="419"/>
      <c r="B277" s="502" t="s">
        <v>657</v>
      </c>
      <c r="C277" t="s">
        <v>714</v>
      </c>
      <c r="D277" t="s">
        <v>585</v>
      </c>
      <c r="E277" t="s">
        <v>1049</v>
      </c>
      <c r="F277" t="s">
        <v>1113</v>
      </c>
      <c r="G277" t="s">
        <v>1113</v>
      </c>
      <c r="H277" t="s">
        <v>714</v>
      </c>
      <c r="I277" t="s">
        <v>499</v>
      </c>
      <c r="J277" s="363">
        <v>0</v>
      </c>
      <c r="K277" t="s">
        <v>1110</v>
      </c>
    </row>
    <row r="278" spans="1:11" ht="16.5">
      <c r="A278" s="419"/>
      <c r="B278" s="502" t="s">
        <v>657</v>
      </c>
      <c r="C278" t="s">
        <v>714</v>
      </c>
      <c r="D278" t="s">
        <v>585</v>
      </c>
      <c r="E278" t="s">
        <v>1041</v>
      </c>
      <c r="F278" t="s">
        <v>1113</v>
      </c>
      <c r="G278" t="s">
        <v>1113</v>
      </c>
      <c r="H278" t="s">
        <v>714</v>
      </c>
      <c r="I278" t="s">
        <v>499</v>
      </c>
      <c r="J278" s="363">
        <v>2600193.3617257662</v>
      </c>
      <c r="K278" t="s">
        <v>1110</v>
      </c>
    </row>
    <row r="279" spans="1:11" ht="16.5">
      <c r="A279" s="419"/>
      <c r="B279" s="502" t="s">
        <v>657</v>
      </c>
      <c r="C279" t="s">
        <v>714</v>
      </c>
      <c r="D279" t="s">
        <v>585</v>
      </c>
      <c r="E279" t="s">
        <v>1112</v>
      </c>
      <c r="F279" t="s">
        <v>1113</v>
      </c>
      <c r="G279" t="s">
        <v>1113</v>
      </c>
      <c r="H279" t="s">
        <v>714</v>
      </c>
      <c r="I279" t="s">
        <v>499</v>
      </c>
      <c r="J279" s="363">
        <v>0</v>
      </c>
      <c r="K279" t="s">
        <v>1110</v>
      </c>
    </row>
    <row r="280" spans="1:11" ht="16.5">
      <c r="A280" s="419"/>
      <c r="B280" s="502" t="s">
        <v>657</v>
      </c>
      <c r="C280" t="s">
        <v>714</v>
      </c>
      <c r="D280" t="s">
        <v>585</v>
      </c>
      <c r="E280" t="s">
        <v>1043</v>
      </c>
      <c r="F280" t="s">
        <v>1113</v>
      </c>
      <c r="G280" t="s">
        <v>1113</v>
      </c>
      <c r="H280" t="s">
        <v>714</v>
      </c>
      <c r="I280" t="s">
        <v>499</v>
      </c>
      <c r="J280" s="363">
        <v>44.357003981112861</v>
      </c>
      <c r="K280" t="s">
        <v>1110</v>
      </c>
    </row>
    <row r="281" spans="1:11" ht="16.5">
      <c r="A281" s="419"/>
      <c r="B281" s="502" t="s">
        <v>657</v>
      </c>
      <c r="C281" t="s">
        <v>710</v>
      </c>
      <c r="D281" t="s">
        <v>627</v>
      </c>
      <c r="E281" t="s">
        <v>1074</v>
      </c>
      <c r="F281" t="s">
        <v>1113</v>
      </c>
      <c r="G281" t="s">
        <v>1113</v>
      </c>
      <c r="H281" t="s">
        <v>710</v>
      </c>
      <c r="I281" t="s">
        <v>499</v>
      </c>
      <c r="J281" s="363">
        <v>466.62346079066754</v>
      </c>
      <c r="K281" t="s">
        <v>1110</v>
      </c>
    </row>
    <row r="282" spans="1:11" ht="16.5">
      <c r="A282" s="419"/>
      <c r="B282" s="502" t="s">
        <v>657</v>
      </c>
      <c r="C282" t="s">
        <v>710</v>
      </c>
      <c r="D282" t="s">
        <v>627</v>
      </c>
      <c r="E282" t="s">
        <v>1038</v>
      </c>
      <c r="F282" t="s">
        <v>1113</v>
      </c>
      <c r="G282" t="s">
        <v>1113</v>
      </c>
      <c r="H282" t="s">
        <v>710</v>
      </c>
      <c r="I282" t="s">
        <v>499</v>
      </c>
      <c r="J282" s="363">
        <v>53827.414128321449</v>
      </c>
      <c r="K282" t="s">
        <v>1110</v>
      </c>
    </row>
    <row r="283" spans="1:11" ht="16.5">
      <c r="A283" s="419"/>
      <c r="B283" s="502" t="s">
        <v>657</v>
      </c>
      <c r="C283" t="s">
        <v>710</v>
      </c>
      <c r="D283" t="s">
        <v>585</v>
      </c>
      <c r="E283" t="s">
        <v>1111</v>
      </c>
      <c r="F283" t="s">
        <v>1113</v>
      </c>
      <c r="G283" t="s">
        <v>1113</v>
      </c>
      <c r="H283" t="s">
        <v>710</v>
      </c>
      <c r="I283" t="s">
        <v>499</v>
      </c>
      <c r="J283" s="363">
        <v>294991.71373021015</v>
      </c>
      <c r="K283" t="s">
        <v>1110</v>
      </c>
    </row>
    <row r="284" spans="1:11" ht="16.5">
      <c r="A284" s="419"/>
      <c r="B284" s="502" t="s">
        <v>657</v>
      </c>
      <c r="C284" t="s">
        <v>710</v>
      </c>
      <c r="D284" t="s">
        <v>585</v>
      </c>
      <c r="E284" t="s">
        <v>1038</v>
      </c>
      <c r="F284" t="s">
        <v>1113</v>
      </c>
      <c r="G284" t="s">
        <v>1113</v>
      </c>
      <c r="H284" t="s">
        <v>710</v>
      </c>
      <c r="I284" t="s">
        <v>499</v>
      </c>
      <c r="J284" s="363">
        <v>35264.632904360704</v>
      </c>
      <c r="K284" t="s">
        <v>1110</v>
      </c>
    </row>
    <row r="285" spans="1:11" ht="16.5">
      <c r="A285" s="419"/>
      <c r="B285" s="502" t="s">
        <v>657</v>
      </c>
      <c r="C285" t="s">
        <v>710</v>
      </c>
      <c r="D285" t="s">
        <v>585</v>
      </c>
      <c r="E285" t="s">
        <v>1049</v>
      </c>
      <c r="F285" t="s">
        <v>1113</v>
      </c>
      <c r="G285" t="s">
        <v>1113</v>
      </c>
      <c r="H285" t="s">
        <v>710</v>
      </c>
      <c r="I285" t="s">
        <v>499</v>
      </c>
      <c r="J285" s="363">
        <v>0</v>
      </c>
      <c r="K285" t="s">
        <v>1110</v>
      </c>
    </row>
    <row r="286" spans="1:11" ht="16.5">
      <c r="A286" s="419"/>
      <c r="B286" s="502" t="s">
        <v>657</v>
      </c>
      <c r="C286" t="s">
        <v>710</v>
      </c>
      <c r="D286" t="s">
        <v>585</v>
      </c>
      <c r="E286" t="s">
        <v>1041</v>
      </c>
      <c r="F286" t="s">
        <v>1113</v>
      </c>
      <c r="G286" t="s">
        <v>1113</v>
      </c>
      <c r="H286" t="s">
        <v>710</v>
      </c>
      <c r="I286" t="s">
        <v>499</v>
      </c>
      <c r="J286" s="363">
        <v>15512.332191463753</v>
      </c>
      <c r="K286" t="s">
        <v>1110</v>
      </c>
    </row>
    <row r="287" spans="1:11" ht="16.5">
      <c r="A287" s="419"/>
      <c r="B287" s="502" t="s">
        <v>657</v>
      </c>
      <c r="C287" t="s">
        <v>710</v>
      </c>
      <c r="D287" t="s">
        <v>585</v>
      </c>
      <c r="E287" t="s">
        <v>1043</v>
      </c>
      <c r="F287" t="s">
        <v>1113</v>
      </c>
      <c r="G287" t="s">
        <v>1113</v>
      </c>
      <c r="H287" t="s">
        <v>710</v>
      </c>
      <c r="I287" t="s">
        <v>499</v>
      </c>
      <c r="J287" s="363">
        <v>74547.088232571055</v>
      </c>
      <c r="K287" t="s">
        <v>1110</v>
      </c>
    </row>
    <row r="288" spans="1:11" ht="16.5">
      <c r="A288" s="419"/>
      <c r="B288" s="502" t="s">
        <v>657</v>
      </c>
      <c r="C288" t="s">
        <v>659</v>
      </c>
      <c r="D288" t="s">
        <v>627</v>
      </c>
      <c r="E288" t="s">
        <v>1038</v>
      </c>
      <c r="F288" t="s">
        <v>1113</v>
      </c>
      <c r="G288" t="s">
        <v>1113</v>
      </c>
      <c r="H288" t="s">
        <v>659</v>
      </c>
      <c r="I288" t="s">
        <v>499</v>
      </c>
      <c r="J288" s="363">
        <v>0</v>
      </c>
      <c r="K288" t="s">
        <v>1110</v>
      </c>
    </row>
    <row r="289" spans="1:11" ht="16.5">
      <c r="A289" s="419"/>
      <c r="B289" s="502" t="s">
        <v>657</v>
      </c>
      <c r="C289" t="s">
        <v>659</v>
      </c>
      <c r="D289" t="s">
        <v>585</v>
      </c>
      <c r="E289" t="s">
        <v>1111</v>
      </c>
      <c r="F289" t="s">
        <v>1113</v>
      </c>
      <c r="G289" t="s">
        <v>1113</v>
      </c>
      <c r="H289" t="s">
        <v>659</v>
      </c>
      <c r="I289" t="s">
        <v>499</v>
      </c>
      <c r="J289" s="363">
        <v>13075.604110730488</v>
      </c>
      <c r="K289" t="s">
        <v>1110</v>
      </c>
    </row>
    <row r="290" spans="1:11" ht="16.5">
      <c r="A290" s="419"/>
      <c r="B290" s="502" t="s">
        <v>657</v>
      </c>
      <c r="C290" t="s">
        <v>659</v>
      </c>
      <c r="D290" t="s">
        <v>585</v>
      </c>
      <c r="E290" t="s">
        <v>1038</v>
      </c>
      <c r="F290" t="s">
        <v>1113</v>
      </c>
      <c r="G290" t="s">
        <v>1113</v>
      </c>
      <c r="H290" t="s">
        <v>659</v>
      </c>
      <c r="I290" t="s">
        <v>499</v>
      </c>
      <c r="J290" s="363">
        <v>10032.126654939357</v>
      </c>
      <c r="K290" t="s">
        <v>1110</v>
      </c>
    </row>
    <row r="291" spans="1:11" ht="16.5">
      <c r="A291" s="419"/>
      <c r="B291" s="502" t="s">
        <v>657</v>
      </c>
      <c r="C291" t="s">
        <v>659</v>
      </c>
      <c r="D291" t="s">
        <v>585</v>
      </c>
      <c r="E291" t="s">
        <v>1049</v>
      </c>
      <c r="F291" t="s">
        <v>1113</v>
      </c>
      <c r="G291" t="s">
        <v>1113</v>
      </c>
      <c r="H291" t="s">
        <v>659</v>
      </c>
      <c r="I291" t="s">
        <v>499</v>
      </c>
      <c r="J291" s="363">
        <v>0</v>
      </c>
      <c r="K291" t="s">
        <v>1110</v>
      </c>
    </row>
    <row r="292" spans="1:11" ht="16.5">
      <c r="A292" s="419"/>
      <c r="B292" s="502" t="s">
        <v>657</v>
      </c>
      <c r="C292" t="s">
        <v>659</v>
      </c>
      <c r="D292" t="s">
        <v>585</v>
      </c>
      <c r="E292" t="s">
        <v>1041</v>
      </c>
      <c r="F292" t="s">
        <v>1113</v>
      </c>
      <c r="G292" t="s">
        <v>1113</v>
      </c>
      <c r="H292" t="s">
        <v>659</v>
      </c>
      <c r="I292" t="s">
        <v>499</v>
      </c>
      <c r="J292" s="363">
        <v>0</v>
      </c>
      <c r="K292" t="s">
        <v>1110</v>
      </c>
    </row>
    <row r="293" spans="1:11" ht="16.5">
      <c r="A293" s="419"/>
      <c r="B293" s="502" t="s">
        <v>657</v>
      </c>
      <c r="C293" t="s">
        <v>659</v>
      </c>
      <c r="D293" t="s">
        <v>585</v>
      </c>
      <c r="E293" t="s">
        <v>1043</v>
      </c>
      <c r="F293" t="s">
        <v>1113</v>
      </c>
      <c r="G293" t="s">
        <v>1113</v>
      </c>
      <c r="H293" t="s">
        <v>659</v>
      </c>
      <c r="I293" t="s">
        <v>499</v>
      </c>
      <c r="J293" s="363">
        <v>18354.235718914915</v>
      </c>
      <c r="K293" t="s">
        <v>1110</v>
      </c>
    </row>
    <row r="294" spans="1:11" ht="16.5">
      <c r="A294" s="419"/>
      <c r="B294" s="502" t="s">
        <v>657</v>
      </c>
      <c r="C294" t="s">
        <v>691</v>
      </c>
      <c r="D294" t="s">
        <v>627</v>
      </c>
      <c r="E294" t="s">
        <v>1038</v>
      </c>
      <c r="F294" t="s">
        <v>1113</v>
      </c>
      <c r="G294" t="s">
        <v>1113</v>
      </c>
      <c r="H294" t="s">
        <v>691</v>
      </c>
      <c r="I294" t="s">
        <v>499</v>
      </c>
      <c r="J294" s="363">
        <v>0</v>
      </c>
      <c r="K294" t="s">
        <v>1110</v>
      </c>
    </row>
    <row r="295" spans="1:11" ht="16.5">
      <c r="A295" s="419"/>
      <c r="B295" s="502" t="s">
        <v>657</v>
      </c>
      <c r="C295" t="s">
        <v>691</v>
      </c>
      <c r="D295" t="s">
        <v>585</v>
      </c>
      <c r="E295" t="s">
        <v>1111</v>
      </c>
      <c r="F295" t="s">
        <v>1113</v>
      </c>
      <c r="G295" t="s">
        <v>1113</v>
      </c>
      <c r="H295" t="s">
        <v>691</v>
      </c>
      <c r="I295" t="s">
        <v>499</v>
      </c>
      <c r="J295" s="363">
        <v>14503.055272659938</v>
      </c>
      <c r="K295" t="s">
        <v>1110</v>
      </c>
    </row>
    <row r="296" spans="1:11" ht="16.5">
      <c r="A296" s="419"/>
      <c r="B296" s="502" t="s">
        <v>657</v>
      </c>
      <c r="C296" t="s">
        <v>691</v>
      </c>
      <c r="D296" t="s">
        <v>585</v>
      </c>
      <c r="E296" t="s">
        <v>1038</v>
      </c>
      <c r="F296" t="s">
        <v>1113</v>
      </c>
      <c r="G296" t="s">
        <v>1113</v>
      </c>
      <c r="H296" t="s">
        <v>691</v>
      </c>
      <c r="I296" t="s">
        <v>499</v>
      </c>
      <c r="J296" s="363">
        <v>22678.335339320431</v>
      </c>
      <c r="K296" t="s">
        <v>1110</v>
      </c>
    </row>
    <row r="297" spans="1:11" ht="16.5">
      <c r="A297" s="419"/>
      <c r="B297" s="502" t="s">
        <v>657</v>
      </c>
      <c r="C297" t="s">
        <v>691</v>
      </c>
      <c r="D297" t="s">
        <v>585</v>
      </c>
      <c r="E297" t="s">
        <v>1049</v>
      </c>
      <c r="F297" t="s">
        <v>1113</v>
      </c>
      <c r="G297" t="s">
        <v>1113</v>
      </c>
      <c r="H297" t="s">
        <v>691</v>
      </c>
      <c r="I297" t="s">
        <v>499</v>
      </c>
      <c r="J297" s="363">
        <v>0</v>
      </c>
      <c r="K297" t="s">
        <v>1110</v>
      </c>
    </row>
    <row r="298" spans="1:11" ht="16.5">
      <c r="A298" s="419"/>
      <c r="B298" s="502" t="s">
        <v>657</v>
      </c>
      <c r="C298" t="s">
        <v>691</v>
      </c>
      <c r="D298" t="s">
        <v>585</v>
      </c>
      <c r="E298" t="s">
        <v>1041</v>
      </c>
      <c r="F298" t="s">
        <v>1113</v>
      </c>
      <c r="G298" t="s">
        <v>1113</v>
      </c>
      <c r="H298" t="s">
        <v>691</v>
      </c>
      <c r="I298" t="s">
        <v>499</v>
      </c>
      <c r="J298" s="363">
        <v>2549.9583371910007</v>
      </c>
      <c r="K298" t="s">
        <v>1110</v>
      </c>
    </row>
    <row r="299" spans="1:11" ht="16.5">
      <c r="A299" s="419"/>
      <c r="B299" s="502" t="s">
        <v>657</v>
      </c>
      <c r="C299" t="s">
        <v>691</v>
      </c>
      <c r="D299" t="s">
        <v>585</v>
      </c>
      <c r="E299" t="s">
        <v>1043</v>
      </c>
      <c r="F299" t="s">
        <v>1113</v>
      </c>
      <c r="G299" t="s">
        <v>1113</v>
      </c>
      <c r="H299" t="s">
        <v>691</v>
      </c>
      <c r="I299" t="s">
        <v>499</v>
      </c>
      <c r="J299" s="363">
        <v>32095.056013332098</v>
      </c>
      <c r="K299" t="s">
        <v>1110</v>
      </c>
    </row>
    <row r="300" spans="1:11" ht="16.5">
      <c r="A300" s="419"/>
      <c r="B300" s="502" t="s">
        <v>657</v>
      </c>
      <c r="C300" t="s">
        <v>716</v>
      </c>
      <c r="D300" t="s">
        <v>627</v>
      </c>
      <c r="E300" t="s">
        <v>1038</v>
      </c>
      <c r="F300" t="s">
        <v>1113</v>
      </c>
      <c r="G300" t="s">
        <v>1113</v>
      </c>
      <c r="H300" t="s">
        <v>716</v>
      </c>
      <c r="I300" t="s">
        <v>499</v>
      </c>
      <c r="J300" s="363">
        <v>1109.2306267938154</v>
      </c>
      <c r="K300" t="s">
        <v>1110</v>
      </c>
    </row>
    <row r="301" spans="1:11" ht="16.5">
      <c r="A301" s="419"/>
      <c r="B301" s="502" t="s">
        <v>657</v>
      </c>
      <c r="C301" t="s">
        <v>716</v>
      </c>
      <c r="D301" t="s">
        <v>585</v>
      </c>
      <c r="E301" t="s">
        <v>1074</v>
      </c>
      <c r="F301" t="s">
        <v>1113</v>
      </c>
      <c r="G301" t="s">
        <v>1113</v>
      </c>
      <c r="H301" t="s">
        <v>716</v>
      </c>
      <c r="I301" t="s">
        <v>499</v>
      </c>
      <c r="J301" s="363">
        <v>148.1344319970373</v>
      </c>
      <c r="K301" t="s">
        <v>1110</v>
      </c>
    </row>
    <row r="302" spans="1:11" ht="16.5">
      <c r="A302" s="419"/>
      <c r="B302" s="502" t="s">
        <v>657</v>
      </c>
      <c r="C302" t="s">
        <v>716</v>
      </c>
      <c r="D302" t="s">
        <v>585</v>
      </c>
      <c r="E302" t="s">
        <v>1111</v>
      </c>
      <c r="F302" t="s">
        <v>1113</v>
      </c>
      <c r="G302" t="s">
        <v>1113</v>
      </c>
      <c r="H302" t="s">
        <v>716</v>
      </c>
      <c r="I302" t="s">
        <v>499</v>
      </c>
      <c r="J302" s="363">
        <v>25501.175817053976</v>
      </c>
      <c r="K302" t="s">
        <v>1110</v>
      </c>
    </row>
    <row r="303" spans="1:11" ht="16.5">
      <c r="A303" s="419"/>
      <c r="B303" s="502" t="s">
        <v>657</v>
      </c>
      <c r="C303" t="s">
        <v>716</v>
      </c>
      <c r="D303" t="s">
        <v>585</v>
      </c>
      <c r="E303" t="s">
        <v>1038</v>
      </c>
      <c r="F303" t="s">
        <v>1113</v>
      </c>
      <c r="G303" t="s">
        <v>1113</v>
      </c>
      <c r="H303" t="s">
        <v>716</v>
      </c>
      <c r="I303" t="s">
        <v>499</v>
      </c>
      <c r="J303" s="363">
        <v>3692.0099990741596</v>
      </c>
      <c r="K303" t="s">
        <v>1110</v>
      </c>
    </row>
    <row r="304" spans="1:11" ht="16.5">
      <c r="A304" s="419"/>
      <c r="B304" s="502" t="s">
        <v>657</v>
      </c>
      <c r="C304" t="s">
        <v>716</v>
      </c>
      <c r="D304" t="s">
        <v>585</v>
      </c>
      <c r="E304" t="s">
        <v>1049</v>
      </c>
      <c r="F304" t="s">
        <v>1113</v>
      </c>
      <c r="G304" t="s">
        <v>1113</v>
      </c>
      <c r="H304" t="s">
        <v>716</v>
      </c>
      <c r="I304" t="s">
        <v>499</v>
      </c>
      <c r="J304" s="363">
        <v>10415.702249791686</v>
      </c>
      <c r="K304" t="s">
        <v>1110</v>
      </c>
    </row>
    <row r="305" spans="1:11" ht="16.5">
      <c r="A305" s="419"/>
      <c r="B305" s="502" t="s">
        <v>657</v>
      </c>
      <c r="C305" t="s">
        <v>716</v>
      </c>
      <c r="D305" t="s">
        <v>585</v>
      </c>
      <c r="E305" t="s">
        <v>1041</v>
      </c>
      <c r="F305" t="s">
        <v>1113</v>
      </c>
      <c r="G305" t="s">
        <v>1113</v>
      </c>
      <c r="H305" t="s">
        <v>716</v>
      </c>
      <c r="I305" t="s">
        <v>499</v>
      </c>
      <c r="J305" s="363">
        <v>69385.047680770294</v>
      </c>
      <c r="K305" t="s">
        <v>1110</v>
      </c>
    </row>
    <row r="306" spans="1:11" ht="16.5">
      <c r="A306" s="419"/>
      <c r="B306" s="502" t="s">
        <v>657</v>
      </c>
      <c r="C306" t="s">
        <v>716</v>
      </c>
      <c r="D306" t="s">
        <v>585</v>
      </c>
      <c r="E306" t="s">
        <v>1112</v>
      </c>
      <c r="F306" t="s">
        <v>1113</v>
      </c>
      <c r="G306" t="s">
        <v>1113</v>
      </c>
      <c r="H306" t="s">
        <v>716</v>
      </c>
      <c r="I306" t="s">
        <v>499</v>
      </c>
      <c r="J306" s="363">
        <v>0</v>
      </c>
      <c r="K306" t="s">
        <v>1110</v>
      </c>
    </row>
    <row r="307" spans="1:11" ht="16.5">
      <c r="A307" s="419"/>
      <c r="B307" s="502" t="s">
        <v>657</v>
      </c>
      <c r="C307" t="s">
        <v>716</v>
      </c>
      <c r="D307" t="s">
        <v>585</v>
      </c>
      <c r="E307" t="s">
        <v>1043</v>
      </c>
      <c r="F307" t="s">
        <v>1113</v>
      </c>
      <c r="G307" t="s">
        <v>1113</v>
      </c>
      <c r="H307" t="s">
        <v>716</v>
      </c>
      <c r="I307" t="s">
        <v>499</v>
      </c>
      <c r="J307" s="363">
        <v>561.97574298676045</v>
      </c>
      <c r="K307" t="s">
        <v>1110</v>
      </c>
    </row>
    <row r="308" spans="1:11" ht="16.5">
      <c r="A308" s="419"/>
      <c r="B308" s="502" t="s">
        <v>657</v>
      </c>
      <c r="C308" t="s">
        <v>662</v>
      </c>
      <c r="D308" t="s">
        <v>627</v>
      </c>
      <c r="E308" t="s">
        <v>1074</v>
      </c>
      <c r="F308" s="362" t="s">
        <v>1110</v>
      </c>
      <c r="G308" s="362" t="s">
        <v>1110</v>
      </c>
      <c r="I308" t="s">
        <v>499</v>
      </c>
      <c r="J308" s="363">
        <v>278152.68030737893</v>
      </c>
      <c r="K308" t="s">
        <v>1110</v>
      </c>
    </row>
    <row r="309" spans="1:11" ht="16.5">
      <c r="A309" s="419"/>
      <c r="B309" s="502" t="s">
        <v>657</v>
      </c>
      <c r="C309" t="s">
        <v>662</v>
      </c>
      <c r="D309" t="s">
        <v>627</v>
      </c>
      <c r="E309" t="s">
        <v>1038</v>
      </c>
      <c r="F309" s="362" t="s">
        <v>1110</v>
      </c>
      <c r="G309" s="362" t="s">
        <v>1110</v>
      </c>
      <c r="I309" t="s">
        <v>499</v>
      </c>
      <c r="J309" s="363">
        <v>178838.41310989723</v>
      </c>
      <c r="K309" t="s">
        <v>1110</v>
      </c>
    </row>
    <row r="310" spans="1:11" ht="16.5">
      <c r="A310" s="419"/>
      <c r="B310" s="502" t="s">
        <v>657</v>
      </c>
      <c r="C310" t="s">
        <v>662</v>
      </c>
      <c r="D310" t="s">
        <v>585</v>
      </c>
      <c r="E310" t="s">
        <v>1074</v>
      </c>
      <c r="F310" s="362" t="s">
        <v>1110</v>
      </c>
      <c r="G310" s="362" t="s">
        <v>1110</v>
      </c>
      <c r="I310" t="s">
        <v>499</v>
      </c>
      <c r="J310" s="363">
        <v>1316399.9351911859</v>
      </c>
      <c r="K310" t="s">
        <v>1110</v>
      </c>
    </row>
    <row r="311" spans="1:11" ht="16.5">
      <c r="A311" s="419"/>
      <c r="B311" s="502" t="s">
        <v>657</v>
      </c>
      <c r="C311" t="s">
        <v>662</v>
      </c>
      <c r="D311" t="s">
        <v>585</v>
      </c>
      <c r="E311" t="s">
        <v>1111</v>
      </c>
      <c r="F311" s="362" t="s">
        <v>1110</v>
      </c>
      <c r="G311" s="362" t="s">
        <v>1110</v>
      </c>
      <c r="I311" t="s">
        <v>499</v>
      </c>
      <c r="J311" s="363">
        <v>795688.39922229422</v>
      </c>
      <c r="K311" t="s">
        <v>1110</v>
      </c>
    </row>
    <row r="312" spans="1:11" ht="16.5">
      <c r="A312" s="419"/>
      <c r="B312" s="502" t="s">
        <v>657</v>
      </c>
      <c r="C312" t="s">
        <v>662</v>
      </c>
      <c r="D312" t="s">
        <v>585</v>
      </c>
      <c r="E312" t="s">
        <v>1038</v>
      </c>
      <c r="F312" s="362" t="s">
        <v>1110</v>
      </c>
      <c r="G312" s="362" t="s">
        <v>1110</v>
      </c>
      <c r="I312" t="s">
        <v>499</v>
      </c>
      <c r="J312" s="363">
        <v>250114.23942227571</v>
      </c>
      <c r="K312" t="s">
        <v>1110</v>
      </c>
    </row>
    <row r="313" spans="1:11" ht="16.5">
      <c r="A313" s="419"/>
      <c r="B313" s="502" t="s">
        <v>657</v>
      </c>
      <c r="C313" t="s">
        <v>662</v>
      </c>
      <c r="D313" t="s">
        <v>585</v>
      </c>
      <c r="E313" t="s">
        <v>1049</v>
      </c>
      <c r="F313" s="362" t="s">
        <v>1110</v>
      </c>
      <c r="G313" s="362" t="s">
        <v>1110</v>
      </c>
      <c r="I313" t="s">
        <v>499</v>
      </c>
      <c r="J313" s="363">
        <v>0</v>
      </c>
      <c r="K313" t="s">
        <v>1110</v>
      </c>
    </row>
    <row r="314" spans="1:11" ht="16.5">
      <c r="A314" s="419"/>
      <c r="B314" s="502" t="s">
        <v>657</v>
      </c>
      <c r="C314" t="s">
        <v>662</v>
      </c>
      <c r="D314" t="s">
        <v>585</v>
      </c>
      <c r="E314" t="s">
        <v>1041</v>
      </c>
      <c r="F314" s="362" t="s">
        <v>1110</v>
      </c>
      <c r="G314" s="362" t="s">
        <v>1110</v>
      </c>
      <c r="I314" t="s">
        <v>499</v>
      </c>
      <c r="J314" s="363">
        <v>437663.4663457087</v>
      </c>
      <c r="K314" t="s">
        <v>1110</v>
      </c>
    </row>
    <row r="315" spans="1:11" ht="16.5">
      <c r="A315" s="419"/>
      <c r="B315" s="502" t="s">
        <v>657</v>
      </c>
      <c r="C315" t="s">
        <v>662</v>
      </c>
      <c r="D315" t="s">
        <v>585</v>
      </c>
      <c r="E315" t="s">
        <v>1043</v>
      </c>
      <c r="F315" s="362" t="s">
        <v>1110</v>
      </c>
      <c r="G315" s="362" t="s">
        <v>1110</v>
      </c>
      <c r="I315" t="s">
        <v>499</v>
      </c>
      <c r="J315" s="363">
        <v>740.67215998518657</v>
      </c>
      <c r="K315" t="s">
        <v>1110</v>
      </c>
    </row>
    <row r="316" spans="1:11" ht="16.5">
      <c r="A316" s="419"/>
      <c r="B316" s="502" t="s">
        <v>657</v>
      </c>
      <c r="C316" t="s">
        <v>718</v>
      </c>
      <c r="D316" t="s">
        <v>627</v>
      </c>
      <c r="E316" t="s">
        <v>1038</v>
      </c>
      <c r="F316" t="s">
        <v>1113</v>
      </c>
      <c r="G316" t="s">
        <v>1113</v>
      </c>
      <c r="H316" t="s">
        <v>718</v>
      </c>
      <c r="I316" t="s">
        <v>499</v>
      </c>
      <c r="J316" s="363">
        <v>21293.806129062123</v>
      </c>
      <c r="K316" t="s">
        <v>1110</v>
      </c>
    </row>
    <row r="317" spans="1:11" ht="16.5">
      <c r="A317" s="419"/>
      <c r="B317" s="502" t="s">
        <v>657</v>
      </c>
      <c r="C317" t="s">
        <v>718</v>
      </c>
      <c r="D317" t="s">
        <v>585</v>
      </c>
      <c r="E317" t="s">
        <v>1111</v>
      </c>
      <c r="F317" t="s">
        <v>1113</v>
      </c>
      <c r="G317" t="s">
        <v>1113</v>
      </c>
      <c r="H317" t="s">
        <v>718</v>
      </c>
      <c r="I317" t="s">
        <v>499</v>
      </c>
      <c r="J317" s="363">
        <v>60007.573372835846</v>
      </c>
      <c r="K317" t="s">
        <v>1110</v>
      </c>
    </row>
    <row r="318" spans="1:11" ht="16.5">
      <c r="A318" s="419"/>
      <c r="B318" s="502" t="s">
        <v>657</v>
      </c>
      <c r="C318" t="s">
        <v>718</v>
      </c>
      <c r="D318" t="s">
        <v>585</v>
      </c>
      <c r="E318" t="s">
        <v>1038</v>
      </c>
      <c r="F318" t="s">
        <v>1113</v>
      </c>
      <c r="G318" t="s">
        <v>1113</v>
      </c>
      <c r="H318" t="s">
        <v>718</v>
      </c>
      <c r="I318" t="s">
        <v>499</v>
      </c>
      <c r="J318" s="363">
        <v>105427.21044347745</v>
      </c>
      <c r="K318" t="s">
        <v>1110</v>
      </c>
    </row>
    <row r="319" spans="1:11" ht="16.5">
      <c r="A319" s="419"/>
      <c r="B319" s="502" t="s">
        <v>657</v>
      </c>
      <c r="C319" t="s">
        <v>718</v>
      </c>
      <c r="D319" t="s">
        <v>585</v>
      </c>
      <c r="E319" t="s">
        <v>1049</v>
      </c>
      <c r="F319" t="s">
        <v>1113</v>
      </c>
      <c r="G319" t="s">
        <v>1113</v>
      </c>
      <c r="H319" t="s">
        <v>718</v>
      </c>
      <c r="I319" t="s">
        <v>499</v>
      </c>
      <c r="J319" s="363">
        <v>0</v>
      </c>
      <c r="K319" t="s">
        <v>1110</v>
      </c>
    </row>
    <row r="320" spans="1:11" ht="16.5">
      <c r="A320" s="419"/>
      <c r="B320" s="502" t="s">
        <v>657</v>
      </c>
      <c r="C320" t="s">
        <v>718</v>
      </c>
      <c r="D320" t="s">
        <v>585</v>
      </c>
      <c r="E320" t="s">
        <v>1041</v>
      </c>
      <c r="F320" t="s">
        <v>1113</v>
      </c>
      <c r="G320" t="s">
        <v>1113</v>
      </c>
      <c r="H320" t="s">
        <v>718</v>
      </c>
      <c r="I320" t="s">
        <v>499</v>
      </c>
      <c r="J320" s="363">
        <v>68049.532450699</v>
      </c>
      <c r="K320" t="s">
        <v>1110</v>
      </c>
    </row>
    <row r="321" spans="1:11" ht="16.5">
      <c r="A321" s="419"/>
      <c r="B321" s="502" t="s">
        <v>657</v>
      </c>
      <c r="C321" t="s">
        <v>718</v>
      </c>
      <c r="D321" t="s">
        <v>585</v>
      </c>
      <c r="E321" t="s">
        <v>1043</v>
      </c>
      <c r="F321" t="s">
        <v>1113</v>
      </c>
      <c r="G321" t="s">
        <v>1113</v>
      </c>
      <c r="H321" t="s">
        <v>718</v>
      </c>
      <c r="I321" t="s">
        <v>499</v>
      </c>
      <c r="J321" s="363">
        <v>404237.15396722523</v>
      </c>
      <c r="K321" t="s">
        <v>1110</v>
      </c>
    </row>
    <row r="322" spans="1:11" ht="16.5">
      <c r="A322" s="419"/>
      <c r="B322" s="502" t="s">
        <v>657</v>
      </c>
      <c r="C322" t="s">
        <v>720</v>
      </c>
      <c r="D322" t="s">
        <v>627</v>
      </c>
      <c r="E322" t="s">
        <v>1074</v>
      </c>
      <c r="F322" t="s">
        <v>1113</v>
      </c>
      <c r="G322" t="s">
        <v>1113</v>
      </c>
      <c r="H322" t="s">
        <v>720</v>
      </c>
      <c r="I322" t="s">
        <v>499</v>
      </c>
      <c r="J322" s="363">
        <v>271.85445792056288</v>
      </c>
      <c r="K322" t="s">
        <v>1110</v>
      </c>
    </row>
    <row r="323" spans="1:11" ht="16.5">
      <c r="A323" s="419"/>
      <c r="B323" s="502" t="s">
        <v>657</v>
      </c>
      <c r="C323" t="s">
        <v>720</v>
      </c>
      <c r="D323" t="s">
        <v>627</v>
      </c>
      <c r="E323" t="s">
        <v>1038</v>
      </c>
      <c r="F323" t="s">
        <v>1113</v>
      </c>
      <c r="G323" t="s">
        <v>1113</v>
      </c>
      <c r="H323" t="s">
        <v>720</v>
      </c>
      <c r="I323" t="s">
        <v>499</v>
      </c>
      <c r="J323" s="363">
        <v>26183.418202018329</v>
      </c>
      <c r="K323" t="s">
        <v>1110</v>
      </c>
    </row>
    <row r="324" spans="1:11" ht="16.5">
      <c r="A324" s="419"/>
      <c r="B324" s="502" t="s">
        <v>657</v>
      </c>
      <c r="C324" t="s">
        <v>720</v>
      </c>
      <c r="D324" t="s">
        <v>585</v>
      </c>
      <c r="E324" t="s">
        <v>1111</v>
      </c>
      <c r="F324" t="s">
        <v>1113</v>
      </c>
      <c r="G324" t="s">
        <v>1113</v>
      </c>
      <c r="H324" t="s">
        <v>720</v>
      </c>
      <c r="I324" t="s">
        <v>499</v>
      </c>
      <c r="J324" s="363">
        <v>72168.882510878626</v>
      </c>
      <c r="K324" t="s">
        <v>1110</v>
      </c>
    </row>
    <row r="325" spans="1:11" ht="16.5">
      <c r="A325" s="419"/>
      <c r="B325" s="502" t="s">
        <v>657</v>
      </c>
      <c r="C325" t="s">
        <v>720</v>
      </c>
      <c r="D325" t="s">
        <v>585</v>
      </c>
      <c r="E325" t="s">
        <v>1038</v>
      </c>
      <c r="F325" t="s">
        <v>1113</v>
      </c>
      <c r="G325" t="s">
        <v>1113</v>
      </c>
      <c r="H325" t="s">
        <v>720</v>
      </c>
      <c r="I325" t="s">
        <v>499</v>
      </c>
      <c r="J325" s="363">
        <v>59932.20072215535</v>
      </c>
      <c r="K325" t="s">
        <v>1110</v>
      </c>
    </row>
    <row r="326" spans="1:11" ht="16.5">
      <c r="A326" s="419"/>
      <c r="B326" s="502" t="s">
        <v>657</v>
      </c>
      <c r="C326" t="s">
        <v>720</v>
      </c>
      <c r="D326" t="s">
        <v>585</v>
      </c>
      <c r="E326" t="s">
        <v>1049</v>
      </c>
      <c r="F326" t="s">
        <v>1113</v>
      </c>
      <c r="G326" t="s">
        <v>1113</v>
      </c>
      <c r="H326" t="s">
        <v>720</v>
      </c>
      <c r="I326" t="s">
        <v>499</v>
      </c>
      <c r="J326" s="363">
        <v>0</v>
      </c>
      <c r="K326" t="s">
        <v>1110</v>
      </c>
    </row>
    <row r="327" spans="1:11" ht="16.5">
      <c r="A327" s="419"/>
      <c r="B327" s="502" t="s">
        <v>657</v>
      </c>
      <c r="C327" t="s">
        <v>720</v>
      </c>
      <c r="D327" t="s">
        <v>585</v>
      </c>
      <c r="E327" t="s">
        <v>1041</v>
      </c>
      <c r="F327" t="s">
        <v>1113</v>
      </c>
      <c r="G327" t="s">
        <v>1113</v>
      </c>
      <c r="H327" t="s">
        <v>720</v>
      </c>
      <c r="I327" t="s">
        <v>499</v>
      </c>
      <c r="J327" s="363">
        <v>79878.048328858436</v>
      </c>
      <c r="K327" t="s">
        <v>1110</v>
      </c>
    </row>
    <row r="328" spans="1:11" ht="16.5">
      <c r="A328" s="419"/>
      <c r="B328" s="502" t="s">
        <v>657</v>
      </c>
      <c r="C328" t="s">
        <v>720</v>
      </c>
      <c r="D328" t="s">
        <v>585</v>
      </c>
      <c r="E328" t="s">
        <v>1043</v>
      </c>
      <c r="F328" t="s">
        <v>1113</v>
      </c>
      <c r="G328" t="s">
        <v>1113</v>
      </c>
      <c r="H328" t="s">
        <v>720</v>
      </c>
      <c r="I328" t="s">
        <v>499</v>
      </c>
      <c r="J328" s="363">
        <v>2161.8368669567631</v>
      </c>
      <c r="K328" t="s">
        <v>1110</v>
      </c>
    </row>
    <row r="329" spans="1:11" ht="16.5">
      <c r="A329" s="419"/>
      <c r="B329" s="502" t="s">
        <v>657</v>
      </c>
      <c r="C329" t="s">
        <v>867</v>
      </c>
      <c r="D329" t="s">
        <v>627</v>
      </c>
      <c r="E329" t="s">
        <v>1074</v>
      </c>
      <c r="F329" t="s">
        <v>1113</v>
      </c>
      <c r="G329" t="s">
        <v>1113</v>
      </c>
      <c r="H329" t="s">
        <v>867</v>
      </c>
      <c r="I329" t="s">
        <v>499</v>
      </c>
      <c r="J329" s="363">
        <v>855.55967040088876</v>
      </c>
      <c r="K329" t="s">
        <v>1110</v>
      </c>
    </row>
    <row r="330" spans="1:11" ht="16.5">
      <c r="A330" s="419"/>
      <c r="B330" s="502" t="s">
        <v>657</v>
      </c>
      <c r="C330" t="s">
        <v>867</v>
      </c>
      <c r="D330" t="s">
        <v>627</v>
      </c>
      <c r="E330" t="s">
        <v>1038</v>
      </c>
      <c r="F330" t="s">
        <v>1113</v>
      </c>
      <c r="G330" t="s">
        <v>1113</v>
      </c>
      <c r="H330" t="s">
        <v>867</v>
      </c>
      <c r="I330" t="s">
        <v>499</v>
      </c>
      <c r="J330" s="363">
        <v>0</v>
      </c>
      <c r="K330" t="s">
        <v>1110</v>
      </c>
    </row>
    <row r="331" spans="1:11" ht="16.5">
      <c r="A331" s="419"/>
      <c r="B331" s="502" t="s">
        <v>657</v>
      </c>
      <c r="C331" t="s">
        <v>867</v>
      </c>
      <c r="D331" t="s">
        <v>585</v>
      </c>
      <c r="E331" t="s">
        <v>1111</v>
      </c>
      <c r="F331" t="s">
        <v>1113</v>
      </c>
      <c r="G331" t="s">
        <v>1113</v>
      </c>
      <c r="H331" t="s">
        <v>867</v>
      </c>
      <c r="I331" t="s">
        <v>499</v>
      </c>
      <c r="J331" s="363">
        <v>84965.503194148681</v>
      </c>
      <c r="K331" t="s">
        <v>1110</v>
      </c>
    </row>
    <row r="332" spans="1:11" ht="16.5">
      <c r="A332" s="419"/>
      <c r="B332" s="502" t="s">
        <v>657</v>
      </c>
      <c r="C332" t="s">
        <v>867</v>
      </c>
      <c r="D332" t="s">
        <v>585</v>
      </c>
      <c r="E332" t="s">
        <v>1038</v>
      </c>
      <c r="F332" t="s">
        <v>1113</v>
      </c>
      <c r="G332" t="s">
        <v>1113</v>
      </c>
      <c r="H332" t="s">
        <v>867</v>
      </c>
      <c r="I332" t="s">
        <v>499</v>
      </c>
      <c r="J332" s="363">
        <v>6278.1594296824369</v>
      </c>
      <c r="K332" t="s">
        <v>1110</v>
      </c>
    </row>
    <row r="333" spans="1:11" ht="16.5">
      <c r="A333" s="419"/>
      <c r="B333" s="502" t="s">
        <v>657</v>
      </c>
      <c r="C333" t="s">
        <v>867</v>
      </c>
      <c r="D333" t="s">
        <v>585</v>
      </c>
      <c r="E333" t="s">
        <v>1049</v>
      </c>
      <c r="F333" t="s">
        <v>1113</v>
      </c>
      <c r="G333" t="s">
        <v>1113</v>
      </c>
      <c r="H333" t="s">
        <v>867</v>
      </c>
      <c r="I333" t="s">
        <v>499</v>
      </c>
      <c r="J333" s="363">
        <v>0</v>
      </c>
      <c r="K333" t="s">
        <v>1110</v>
      </c>
    </row>
    <row r="334" spans="1:11" ht="16.5">
      <c r="A334" s="419"/>
      <c r="B334" s="502" t="s">
        <v>657</v>
      </c>
      <c r="C334" t="s">
        <v>867</v>
      </c>
      <c r="D334" t="s">
        <v>585</v>
      </c>
      <c r="E334" t="s">
        <v>1041</v>
      </c>
      <c r="F334" t="s">
        <v>1113</v>
      </c>
      <c r="G334" t="s">
        <v>1113</v>
      </c>
      <c r="H334" t="s">
        <v>867</v>
      </c>
      <c r="I334" t="s">
        <v>499</v>
      </c>
      <c r="J334" s="363">
        <v>317006.41607258585</v>
      </c>
      <c r="K334" t="s">
        <v>1110</v>
      </c>
    </row>
    <row r="335" spans="1:11" ht="16.5">
      <c r="A335" s="419"/>
      <c r="B335" s="502" t="s">
        <v>657</v>
      </c>
      <c r="C335" t="s">
        <v>867</v>
      </c>
      <c r="D335" t="s">
        <v>585</v>
      </c>
      <c r="E335" t="s">
        <v>1043</v>
      </c>
      <c r="F335" t="s">
        <v>1113</v>
      </c>
      <c r="G335" t="s">
        <v>1113</v>
      </c>
      <c r="H335" t="s">
        <v>867</v>
      </c>
      <c r="I335" t="s">
        <v>499</v>
      </c>
      <c r="J335" s="363">
        <v>500045.17174335709</v>
      </c>
      <c r="K335" t="s">
        <v>1110</v>
      </c>
    </row>
    <row r="336" spans="1:11" ht="16.5">
      <c r="A336" s="419"/>
      <c r="B336" s="502" t="s">
        <v>657</v>
      </c>
      <c r="C336" t="s">
        <v>722</v>
      </c>
      <c r="D336" t="s">
        <v>627</v>
      </c>
      <c r="E336" t="s">
        <v>1074</v>
      </c>
      <c r="F336" t="s">
        <v>1113</v>
      </c>
      <c r="G336" t="s">
        <v>1113</v>
      </c>
      <c r="H336" t="s">
        <v>722</v>
      </c>
      <c r="I336" t="s">
        <v>499</v>
      </c>
      <c r="J336" s="363">
        <v>5155.2726599388943</v>
      </c>
      <c r="K336" t="s">
        <v>1110</v>
      </c>
    </row>
    <row r="337" spans="1:11" ht="16.5">
      <c r="A337" s="419"/>
      <c r="B337" s="502" t="s">
        <v>657</v>
      </c>
      <c r="C337" t="s">
        <v>722</v>
      </c>
      <c r="D337" t="s">
        <v>627</v>
      </c>
      <c r="E337" t="s">
        <v>1038</v>
      </c>
      <c r="F337" t="s">
        <v>1113</v>
      </c>
      <c r="G337" t="s">
        <v>1113</v>
      </c>
      <c r="H337" t="s">
        <v>722</v>
      </c>
      <c r="I337" t="s">
        <v>499</v>
      </c>
      <c r="J337" s="363">
        <v>6609.1565595778166</v>
      </c>
      <c r="K337" t="s">
        <v>1110</v>
      </c>
    </row>
    <row r="338" spans="1:11" ht="16.5">
      <c r="A338" s="419"/>
      <c r="B338" s="502" t="s">
        <v>657</v>
      </c>
      <c r="C338" t="s">
        <v>722</v>
      </c>
      <c r="D338" t="s">
        <v>585</v>
      </c>
      <c r="E338" t="s">
        <v>1111</v>
      </c>
      <c r="F338" t="s">
        <v>1113</v>
      </c>
      <c r="G338" t="s">
        <v>1113</v>
      </c>
      <c r="H338" t="s">
        <v>722</v>
      </c>
      <c r="I338" t="s">
        <v>499</v>
      </c>
      <c r="J338" s="363">
        <v>18935.098601981295</v>
      </c>
      <c r="K338" t="s">
        <v>1110</v>
      </c>
    </row>
    <row r="339" spans="1:11" ht="16.5">
      <c r="A339" s="419"/>
      <c r="B339" s="502" t="s">
        <v>657</v>
      </c>
      <c r="C339" t="s">
        <v>722</v>
      </c>
      <c r="D339" t="s">
        <v>585</v>
      </c>
      <c r="E339" t="s">
        <v>1038</v>
      </c>
      <c r="F339" t="s">
        <v>1113</v>
      </c>
      <c r="G339" t="s">
        <v>1113</v>
      </c>
      <c r="H339" t="s">
        <v>722</v>
      </c>
      <c r="I339" t="s">
        <v>499</v>
      </c>
      <c r="J339" s="363">
        <v>8646.5790204610676</v>
      </c>
      <c r="K339" t="s">
        <v>1110</v>
      </c>
    </row>
    <row r="340" spans="1:11" ht="16.5">
      <c r="A340" s="419"/>
      <c r="B340" s="502" t="s">
        <v>657</v>
      </c>
      <c r="C340" t="s">
        <v>722</v>
      </c>
      <c r="D340" t="s">
        <v>585</v>
      </c>
      <c r="E340" t="s">
        <v>1049</v>
      </c>
      <c r="F340" t="s">
        <v>1113</v>
      </c>
      <c r="G340" t="s">
        <v>1113</v>
      </c>
      <c r="H340" t="s">
        <v>722</v>
      </c>
      <c r="I340" t="s">
        <v>499</v>
      </c>
      <c r="J340" s="363">
        <v>0</v>
      </c>
      <c r="K340" t="s">
        <v>1110</v>
      </c>
    </row>
    <row r="341" spans="1:11" ht="16.5">
      <c r="A341" s="419"/>
      <c r="B341" s="502" t="s">
        <v>657</v>
      </c>
      <c r="C341" t="s">
        <v>722</v>
      </c>
      <c r="D341" t="s">
        <v>585</v>
      </c>
      <c r="E341" t="s">
        <v>1041</v>
      </c>
      <c r="F341" t="s">
        <v>1113</v>
      </c>
      <c r="G341" t="s">
        <v>1113</v>
      </c>
      <c r="H341" t="s">
        <v>722</v>
      </c>
      <c r="I341" t="s">
        <v>499</v>
      </c>
      <c r="J341" s="363">
        <v>8391.9266734561606</v>
      </c>
      <c r="K341" t="s">
        <v>1110</v>
      </c>
    </row>
    <row r="342" spans="1:11" ht="16.5">
      <c r="A342" s="419"/>
      <c r="B342" s="502" t="s">
        <v>657</v>
      </c>
      <c r="C342" t="s">
        <v>722</v>
      </c>
      <c r="D342" t="s">
        <v>585</v>
      </c>
      <c r="E342" t="s">
        <v>1043</v>
      </c>
      <c r="F342" t="s">
        <v>1113</v>
      </c>
      <c r="G342" t="s">
        <v>1113</v>
      </c>
      <c r="H342" t="s">
        <v>722</v>
      </c>
      <c r="I342" t="s">
        <v>499</v>
      </c>
      <c r="J342" s="363">
        <v>0</v>
      </c>
      <c r="K342" t="s">
        <v>1110</v>
      </c>
    </row>
    <row r="343" spans="1:11" ht="16.5">
      <c r="A343" s="419"/>
      <c r="B343" s="502" t="s">
        <v>657</v>
      </c>
      <c r="C343" t="s">
        <v>725</v>
      </c>
      <c r="D343" t="s">
        <v>627</v>
      </c>
      <c r="E343" t="s">
        <v>1038</v>
      </c>
      <c r="F343" t="s">
        <v>1113</v>
      </c>
      <c r="G343" t="s">
        <v>1113</v>
      </c>
      <c r="H343" t="s">
        <v>725</v>
      </c>
      <c r="I343" t="s">
        <v>499</v>
      </c>
      <c r="J343" s="363">
        <v>0</v>
      </c>
      <c r="K343" t="s">
        <v>1110</v>
      </c>
    </row>
    <row r="344" spans="1:11" ht="16.5">
      <c r="A344" s="419"/>
      <c r="B344" s="502" t="s">
        <v>657</v>
      </c>
      <c r="C344" t="s">
        <v>725</v>
      </c>
      <c r="D344" t="s">
        <v>585</v>
      </c>
      <c r="E344" t="s">
        <v>1111</v>
      </c>
      <c r="F344" t="s">
        <v>1113</v>
      </c>
      <c r="G344" t="s">
        <v>1113</v>
      </c>
      <c r="H344" t="s">
        <v>725</v>
      </c>
      <c r="I344" t="s">
        <v>499</v>
      </c>
      <c r="J344" s="363">
        <v>5639.5056013332096</v>
      </c>
      <c r="K344" t="s">
        <v>1110</v>
      </c>
    </row>
    <row r="345" spans="1:11" ht="16.5">
      <c r="A345" s="419"/>
      <c r="B345" s="502" t="s">
        <v>657</v>
      </c>
      <c r="C345" t="s">
        <v>725</v>
      </c>
      <c r="D345" t="s">
        <v>585</v>
      </c>
      <c r="E345" t="s">
        <v>1038</v>
      </c>
      <c r="F345" t="s">
        <v>1113</v>
      </c>
      <c r="G345" t="s">
        <v>1113</v>
      </c>
      <c r="H345" t="s">
        <v>725</v>
      </c>
      <c r="I345" t="s">
        <v>499</v>
      </c>
      <c r="J345" s="363">
        <v>3369.4102397926117</v>
      </c>
      <c r="K345" t="s">
        <v>1110</v>
      </c>
    </row>
    <row r="346" spans="1:11" ht="16.5">
      <c r="A346" s="419"/>
      <c r="B346" s="502" t="s">
        <v>657</v>
      </c>
      <c r="C346" t="s">
        <v>725</v>
      </c>
      <c r="D346" t="s">
        <v>585</v>
      </c>
      <c r="E346" t="s">
        <v>1049</v>
      </c>
      <c r="F346" t="s">
        <v>1113</v>
      </c>
      <c r="G346" t="s">
        <v>1113</v>
      </c>
      <c r="H346" t="s">
        <v>725</v>
      </c>
      <c r="I346" t="s">
        <v>499</v>
      </c>
      <c r="J346" s="363">
        <v>0</v>
      </c>
      <c r="K346" t="s">
        <v>1110</v>
      </c>
    </row>
    <row r="347" spans="1:11" ht="16.5">
      <c r="A347" s="419"/>
      <c r="B347" s="502" t="s">
        <v>657</v>
      </c>
      <c r="C347" t="s">
        <v>725</v>
      </c>
      <c r="D347" t="s">
        <v>585</v>
      </c>
      <c r="E347" t="s">
        <v>1041</v>
      </c>
      <c r="F347" t="s">
        <v>1113</v>
      </c>
      <c r="G347" t="s">
        <v>1113</v>
      </c>
      <c r="H347" t="s">
        <v>725</v>
      </c>
      <c r="I347" t="s">
        <v>499</v>
      </c>
      <c r="J347" s="363">
        <v>398.11128599203778</v>
      </c>
      <c r="K347" t="s">
        <v>1110</v>
      </c>
    </row>
    <row r="348" spans="1:11" ht="16.5">
      <c r="A348" s="419"/>
      <c r="B348" s="502" t="s">
        <v>657</v>
      </c>
      <c r="C348" t="s">
        <v>725</v>
      </c>
      <c r="D348" t="s">
        <v>585</v>
      </c>
      <c r="E348" t="s">
        <v>1112</v>
      </c>
      <c r="F348" t="s">
        <v>1113</v>
      </c>
      <c r="G348" t="s">
        <v>1113</v>
      </c>
      <c r="H348" t="s">
        <v>725</v>
      </c>
      <c r="I348" t="s">
        <v>499</v>
      </c>
      <c r="J348" s="363">
        <v>0</v>
      </c>
      <c r="K348" t="s">
        <v>1110</v>
      </c>
    </row>
    <row r="349" spans="1:11" ht="16.5">
      <c r="A349" s="419"/>
      <c r="B349" s="502" t="s">
        <v>657</v>
      </c>
      <c r="C349" t="s">
        <v>725</v>
      </c>
      <c r="D349" t="s">
        <v>585</v>
      </c>
      <c r="E349" t="s">
        <v>1043</v>
      </c>
      <c r="F349" t="s">
        <v>1113</v>
      </c>
      <c r="G349" t="s">
        <v>1113</v>
      </c>
      <c r="H349" t="s">
        <v>725</v>
      </c>
      <c r="I349" t="s">
        <v>499</v>
      </c>
      <c r="J349" s="363">
        <v>1575.4096842884917</v>
      </c>
      <c r="K349" t="s">
        <v>1110</v>
      </c>
    </row>
    <row r="350" spans="1:11" ht="16.5">
      <c r="A350" s="419"/>
      <c r="B350" s="502" t="s">
        <v>657</v>
      </c>
      <c r="C350" t="s">
        <v>727</v>
      </c>
      <c r="D350" t="s">
        <v>627</v>
      </c>
      <c r="E350" t="s">
        <v>1038</v>
      </c>
      <c r="F350" t="s">
        <v>1113</v>
      </c>
      <c r="G350" t="s">
        <v>1113</v>
      </c>
      <c r="H350" t="s">
        <v>727</v>
      </c>
      <c r="I350" t="s">
        <v>499</v>
      </c>
      <c r="J350" s="363">
        <v>0</v>
      </c>
      <c r="K350" t="s">
        <v>1110</v>
      </c>
    </row>
    <row r="351" spans="1:11" ht="16.5">
      <c r="A351" s="419"/>
      <c r="B351" s="502" t="s">
        <v>657</v>
      </c>
      <c r="C351" t="s">
        <v>727</v>
      </c>
      <c r="D351" t="s">
        <v>585</v>
      </c>
      <c r="E351" t="s">
        <v>1111</v>
      </c>
      <c r="F351" t="s">
        <v>1113</v>
      </c>
      <c r="G351" t="s">
        <v>1113</v>
      </c>
      <c r="H351" t="s">
        <v>727</v>
      </c>
      <c r="I351" t="s">
        <v>499</v>
      </c>
      <c r="J351" s="363">
        <v>28904.351448939913</v>
      </c>
      <c r="K351" t="s">
        <v>1110</v>
      </c>
    </row>
    <row r="352" spans="1:11" ht="16.5">
      <c r="A352" s="419"/>
      <c r="B352" s="502" t="s">
        <v>657</v>
      </c>
      <c r="C352" t="s">
        <v>727</v>
      </c>
      <c r="D352" t="s">
        <v>585</v>
      </c>
      <c r="E352" t="s">
        <v>1038</v>
      </c>
      <c r="F352" t="s">
        <v>1113</v>
      </c>
      <c r="G352" t="s">
        <v>1113</v>
      </c>
      <c r="H352" t="s">
        <v>727</v>
      </c>
      <c r="I352" t="s">
        <v>499</v>
      </c>
      <c r="J352" s="363">
        <v>141222.79418572353</v>
      </c>
      <c r="K352" t="s">
        <v>1110</v>
      </c>
    </row>
    <row r="353" spans="1:11" ht="16.5">
      <c r="A353" s="419"/>
      <c r="B353" s="502" t="s">
        <v>657</v>
      </c>
      <c r="C353" t="s">
        <v>727</v>
      </c>
      <c r="D353" t="s">
        <v>585</v>
      </c>
      <c r="E353" t="s">
        <v>1049</v>
      </c>
      <c r="F353" t="s">
        <v>1113</v>
      </c>
      <c r="G353" t="s">
        <v>1113</v>
      </c>
      <c r="H353" t="s">
        <v>727</v>
      </c>
      <c r="I353" t="s">
        <v>499</v>
      </c>
      <c r="J353" s="363">
        <v>0</v>
      </c>
      <c r="K353" t="s">
        <v>1110</v>
      </c>
    </row>
    <row r="354" spans="1:11" ht="16.5">
      <c r="A354" s="419"/>
      <c r="B354" s="502" t="s">
        <v>657</v>
      </c>
      <c r="C354" t="s">
        <v>727</v>
      </c>
      <c r="D354" t="s">
        <v>585</v>
      </c>
      <c r="E354" t="s">
        <v>1041</v>
      </c>
      <c r="F354" t="s">
        <v>1113</v>
      </c>
      <c r="G354" t="s">
        <v>1113</v>
      </c>
      <c r="H354" t="s">
        <v>727</v>
      </c>
      <c r="I354" t="s">
        <v>499</v>
      </c>
      <c r="J354" s="363">
        <v>0</v>
      </c>
      <c r="K354" t="s">
        <v>1110</v>
      </c>
    </row>
    <row r="355" spans="1:11" ht="16.5">
      <c r="A355" s="419"/>
      <c r="B355" s="502" t="s">
        <v>657</v>
      </c>
      <c r="C355" t="s">
        <v>727</v>
      </c>
      <c r="D355" t="s">
        <v>585</v>
      </c>
      <c r="E355" t="s">
        <v>1043</v>
      </c>
      <c r="F355" t="s">
        <v>1113</v>
      </c>
      <c r="G355" t="s">
        <v>1113</v>
      </c>
      <c r="H355" t="s">
        <v>727</v>
      </c>
      <c r="I355" t="s">
        <v>499</v>
      </c>
      <c r="J355" s="363">
        <v>128013.99870382372</v>
      </c>
      <c r="K355" t="s">
        <v>1110</v>
      </c>
    </row>
    <row r="356" spans="1:11" ht="16.5">
      <c r="A356" s="419"/>
      <c r="B356" s="502" t="s">
        <v>657</v>
      </c>
      <c r="C356" t="s">
        <v>729</v>
      </c>
      <c r="D356" t="s">
        <v>627</v>
      </c>
      <c r="E356" t="s">
        <v>1038</v>
      </c>
      <c r="F356" t="s">
        <v>1113</v>
      </c>
      <c r="G356" t="s">
        <v>1113</v>
      </c>
      <c r="H356" t="s">
        <v>729</v>
      </c>
      <c r="I356" t="s">
        <v>499</v>
      </c>
      <c r="J356" s="363">
        <v>7079.8259420424029</v>
      </c>
      <c r="K356" t="s">
        <v>1110</v>
      </c>
    </row>
    <row r="357" spans="1:11" ht="16.5">
      <c r="A357" s="419"/>
      <c r="B357" s="502" t="s">
        <v>657</v>
      </c>
      <c r="C357" t="s">
        <v>729</v>
      </c>
      <c r="D357" t="s">
        <v>585</v>
      </c>
      <c r="E357" t="s">
        <v>1111</v>
      </c>
      <c r="F357" t="s">
        <v>1113</v>
      </c>
      <c r="G357" t="s">
        <v>1113</v>
      </c>
      <c r="H357" t="s">
        <v>729</v>
      </c>
      <c r="I357" t="s">
        <v>499</v>
      </c>
      <c r="J357" s="363">
        <v>40075.0763818165</v>
      </c>
      <c r="K357" t="s">
        <v>1110</v>
      </c>
    </row>
    <row r="358" spans="1:11" ht="16.5">
      <c r="A358" s="419"/>
      <c r="B358" s="502" t="s">
        <v>657</v>
      </c>
      <c r="C358" t="s">
        <v>729</v>
      </c>
      <c r="D358" t="s">
        <v>585</v>
      </c>
      <c r="E358" t="s">
        <v>1038</v>
      </c>
      <c r="F358" t="s">
        <v>1113</v>
      </c>
      <c r="G358" t="s">
        <v>1113</v>
      </c>
      <c r="H358" t="s">
        <v>729</v>
      </c>
      <c r="I358" t="s">
        <v>499</v>
      </c>
      <c r="J358" s="363">
        <v>92397.537265068051</v>
      </c>
      <c r="K358" t="s">
        <v>1110</v>
      </c>
    </row>
    <row r="359" spans="1:11" ht="16.5">
      <c r="A359" s="419"/>
      <c r="B359" s="502" t="s">
        <v>657</v>
      </c>
      <c r="C359" t="s">
        <v>729</v>
      </c>
      <c r="D359" t="s">
        <v>585</v>
      </c>
      <c r="E359" t="s">
        <v>1049</v>
      </c>
      <c r="F359" t="s">
        <v>1113</v>
      </c>
      <c r="G359" t="s">
        <v>1113</v>
      </c>
      <c r="H359" t="s">
        <v>729</v>
      </c>
      <c r="I359" t="s">
        <v>499</v>
      </c>
      <c r="J359" s="363">
        <v>0</v>
      </c>
      <c r="K359" t="s">
        <v>1110</v>
      </c>
    </row>
    <row r="360" spans="1:11" ht="16.5">
      <c r="A360" s="419"/>
      <c r="B360" s="502" t="s">
        <v>657</v>
      </c>
      <c r="C360" t="s">
        <v>729</v>
      </c>
      <c r="D360" t="s">
        <v>585</v>
      </c>
      <c r="E360" t="s">
        <v>1041</v>
      </c>
      <c r="F360" t="s">
        <v>1113</v>
      </c>
      <c r="G360" t="s">
        <v>1113</v>
      </c>
      <c r="H360" t="s">
        <v>729</v>
      </c>
      <c r="I360" t="s">
        <v>499</v>
      </c>
      <c r="J360" s="363">
        <v>0</v>
      </c>
      <c r="K360" t="s">
        <v>1110</v>
      </c>
    </row>
    <row r="361" spans="1:11" ht="16.5">
      <c r="A361" s="419"/>
      <c r="B361" s="502" t="s">
        <v>657</v>
      </c>
      <c r="C361" t="s">
        <v>729</v>
      </c>
      <c r="D361" t="s">
        <v>585</v>
      </c>
      <c r="E361" t="s">
        <v>1043</v>
      </c>
      <c r="F361" t="s">
        <v>1113</v>
      </c>
      <c r="G361" t="s">
        <v>1113</v>
      </c>
      <c r="H361" t="s">
        <v>729</v>
      </c>
      <c r="I361" t="s">
        <v>499</v>
      </c>
      <c r="J361" s="363">
        <v>47510.415702249789</v>
      </c>
      <c r="K361" t="s">
        <v>1110</v>
      </c>
    </row>
    <row r="362" spans="1:11" ht="16.5">
      <c r="A362" s="419"/>
      <c r="B362" s="502" t="s">
        <v>657</v>
      </c>
      <c r="C362" t="s">
        <v>665</v>
      </c>
      <c r="D362" t="s">
        <v>627</v>
      </c>
      <c r="E362" t="s">
        <v>1074</v>
      </c>
      <c r="F362" t="s">
        <v>1113</v>
      </c>
      <c r="G362" t="s">
        <v>1113</v>
      </c>
      <c r="H362" t="s">
        <v>665</v>
      </c>
      <c r="I362" t="s">
        <v>499</v>
      </c>
      <c r="J362" s="363">
        <v>13838.376076289233</v>
      </c>
      <c r="K362" t="s">
        <v>1110</v>
      </c>
    </row>
    <row r="363" spans="1:11" ht="16.5">
      <c r="A363" s="419"/>
      <c r="B363" s="502" t="s">
        <v>657</v>
      </c>
      <c r="C363" t="s">
        <v>665</v>
      </c>
      <c r="D363" t="s">
        <v>627</v>
      </c>
      <c r="E363" t="s">
        <v>1038</v>
      </c>
      <c r="F363" t="s">
        <v>1113</v>
      </c>
      <c r="G363" t="s">
        <v>1113</v>
      </c>
      <c r="H363" t="s">
        <v>665</v>
      </c>
      <c r="I363" t="s">
        <v>499</v>
      </c>
      <c r="J363" s="363">
        <v>27330.265716137394</v>
      </c>
      <c r="K363" t="s">
        <v>1110</v>
      </c>
    </row>
    <row r="364" spans="1:11" ht="16.5">
      <c r="A364" s="419"/>
      <c r="B364" s="502" t="s">
        <v>657</v>
      </c>
      <c r="C364" t="s">
        <v>665</v>
      </c>
      <c r="D364" t="s">
        <v>585</v>
      </c>
      <c r="E364" t="s">
        <v>1074</v>
      </c>
      <c r="F364" t="s">
        <v>1113</v>
      </c>
      <c r="G364" t="s">
        <v>1113</v>
      </c>
      <c r="H364" t="s">
        <v>665</v>
      </c>
      <c r="I364" t="s">
        <v>499</v>
      </c>
      <c r="J364" s="363">
        <v>134.3949634293121</v>
      </c>
      <c r="K364" t="s">
        <v>1110</v>
      </c>
    </row>
    <row r="365" spans="1:11" ht="16.5">
      <c r="A365" s="419"/>
      <c r="B365" s="502" t="s">
        <v>657</v>
      </c>
      <c r="C365" t="s">
        <v>665</v>
      </c>
      <c r="D365" t="s">
        <v>585</v>
      </c>
      <c r="E365" t="s">
        <v>1111</v>
      </c>
      <c r="F365" t="s">
        <v>1113</v>
      </c>
      <c r="G365" t="s">
        <v>1113</v>
      </c>
      <c r="H365" t="s">
        <v>665</v>
      </c>
      <c r="I365" t="s">
        <v>499</v>
      </c>
      <c r="J365" s="363">
        <v>218086.76974354225</v>
      </c>
      <c r="K365" t="s">
        <v>1110</v>
      </c>
    </row>
    <row r="366" spans="1:11" ht="16.5">
      <c r="A366" s="419"/>
      <c r="B366" s="502" t="s">
        <v>657</v>
      </c>
      <c r="C366" t="s">
        <v>665</v>
      </c>
      <c r="D366" t="s">
        <v>585</v>
      </c>
      <c r="E366" t="s">
        <v>1038</v>
      </c>
      <c r="F366" t="s">
        <v>1113</v>
      </c>
      <c r="G366" t="s">
        <v>1113</v>
      </c>
      <c r="H366" t="s">
        <v>665</v>
      </c>
      <c r="I366" t="s">
        <v>499</v>
      </c>
      <c r="J366" s="363">
        <v>3446.6253124710674</v>
      </c>
      <c r="K366" t="s">
        <v>1110</v>
      </c>
    </row>
    <row r="367" spans="1:11" ht="16.5">
      <c r="A367" s="419"/>
      <c r="B367" s="502" t="s">
        <v>657</v>
      </c>
      <c r="C367" t="s">
        <v>665</v>
      </c>
      <c r="D367" t="s">
        <v>585</v>
      </c>
      <c r="E367" t="s">
        <v>1049</v>
      </c>
      <c r="F367" t="s">
        <v>1113</v>
      </c>
      <c r="G367" t="s">
        <v>1113</v>
      </c>
      <c r="H367" t="s">
        <v>665</v>
      </c>
      <c r="I367" t="s">
        <v>499</v>
      </c>
      <c r="J367" s="363">
        <v>0</v>
      </c>
      <c r="K367" t="s">
        <v>1110</v>
      </c>
    </row>
    <row r="368" spans="1:11" ht="16.5">
      <c r="A368" s="419"/>
      <c r="B368" s="502" t="s">
        <v>657</v>
      </c>
      <c r="C368" t="s">
        <v>665</v>
      </c>
      <c r="D368" t="s">
        <v>585</v>
      </c>
      <c r="E368" t="s">
        <v>1041</v>
      </c>
      <c r="F368" t="s">
        <v>1113</v>
      </c>
      <c r="G368" t="s">
        <v>1113</v>
      </c>
      <c r="H368" t="s">
        <v>665</v>
      </c>
      <c r="I368" t="s">
        <v>499</v>
      </c>
      <c r="J368" s="363">
        <v>936.83918155726315</v>
      </c>
      <c r="K368" t="s">
        <v>1110</v>
      </c>
    </row>
    <row r="369" spans="1:11" ht="16.5">
      <c r="A369" s="419"/>
      <c r="B369" s="502" t="s">
        <v>657</v>
      </c>
      <c r="C369" t="s">
        <v>665</v>
      </c>
      <c r="D369" t="s">
        <v>585</v>
      </c>
      <c r="E369" t="s">
        <v>1043</v>
      </c>
      <c r="F369" t="s">
        <v>1113</v>
      </c>
      <c r="G369" t="s">
        <v>1113</v>
      </c>
      <c r="H369" t="s">
        <v>665</v>
      </c>
      <c r="I369" t="s">
        <v>499</v>
      </c>
      <c r="J369" s="363">
        <v>0</v>
      </c>
      <c r="K369" t="s">
        <v>1110</v>
      </c>
    </row>
    <row r="370" spans="1:11" ht="16.5">
      <c r="A370" s="419"/>
      <c r="B370" s="502" t="s">
        <v>657</v>
      </c>
      <c r="C370" t="s">
        <v>731</v>
      </c>
      <c r="D370" t="s">
        <v>627</v>
      </c>
      <c r="E370" t="s">
        <v>1038</v>
      </c>
      <c r="F370" t="s">
        <v>1113</v>
      </c>
      <c r="G370" t="s">
        <v>1113</v>
      </c>
      <c r="H370" t="s">
        <v>731</v>
      </c>
      <c r="I370" t="s">
        <v>499</v>
      </c>
      <c r="J370" s="363">
        <v>138528.44181094342</v>
      </c>
      <c r="K370" t="s">
        <v>1110</v>
      </c>
    </row>
    <row r="371" spans="1:11" ht="16.5">
      <c r="A371" s="419"/>
      <c r="B371" s="502" t="s">
        <v>657</v>
      </c>
      <c r="C371" t="s">
        <v>731</v>
      </c>
      <c r="D371" t="s">
        <v>585</v>
      </c>
      <c r="E371" t="s">
        <v>1111</v>
      </c>
      <c r="F371" t="s">
        <v>1113</v>
      </c>
      <c r="G371" t="s">
        <v>1113</v>
      </c>
      <c r="H371" t="s">
        <v>731</v>
      </c>
      <c r="I371" t="s">
        <v>499</v>
      </c>
      <c r="J371" s="363">
        <v>13819.035274511618</v>
      </c>
      <c r="K371" t="s">
        <v>1110</v>
      </c>
    </row>
    <row r="372" spans="1:11" ht="16.5">
      <c r="A372" s="419"/>
      <c r="B372" s="502" t="s">
        <v>657</v>
      </c>
      <c r="C372" t="s">
        <v>731</v>
      </c>
      <c r="D372" t="s">
        <v>585</v>
      </c>
      <c r="E372" t="s">
        <v>1038</v>
      </c>
      <c r="F372" t="s">
        <v>1113</v>
      </c>
      <c r="G372" t="s">
        <v>1113</v>
      </c>
      <c r="H372" t="s">
        <v>731</v>
      </c>
      <c r="I372" t="s">
        <v>499</v>
      </c>
      <c r="J372" s="363">
        <v>28632.561799833347</v>
      </c>
      <c r="K372" t="s">
        <v>1110</v>
      </c>
    </row>
    <row r="373" spans="1:11" ht="16.5">
      <c r="A373" s="419"/>
      <c r="B373" s="502" t="s">
        <v>657</v>
      </c>
      <c r="C373" t="s">
        <v>731</v>
      </c>
      <c r="D373" t="s">
        <v>585</v>
      </c>
      <c r="E373" t="s">
        <v>1049</v>
      </c>
      <c r="F373" t="s">
        <v>1113</v>
      </c>
      <c r="G373" t="s">
        <v>1113</v>
      </c>
      <c r="H373" t="s">
        <v>731</v>
      </c>
      <c r="I373" t="s">
        <v>499</v>
      </c>
      <c r="J373" s="363">
        <v>0</v>
      </c>
      <c r="K373" t="s">
        <v>1110</v>
      </c>
    </row>
    <row r="374" spans="1:11" ht="16.5">
      <c r="A374" s="419"/>
      <c r="B374" s="502" t="s">
        <v>657</v>
      </c>
      <c r="C374" t="s">
        <v>731</v>
      </c>
      <c r="D374" t="s">
        <v>585</v>
      </c>
      <c r="E374" t="s">
        <v>1041</v>
      </c>
      <c r="F374" t="s">
        <v>1113</v>
      </c>
      <c r="G374" t="s">
        <v>1113</v>
      </c>
      <c r="H374" t="s">
        <v>731</v>
      </c>
      <c r="I374" t="s">
        <v>499</v>
      </c>
      <c r="J374" s="363">
        <v>62564.281085084709</v>
      </c>
      <c r="K374" t="s">
        <v>1110</v>
      </c>
    </row>
    <row r="375" spans="1:11" ht="16.5">
      <c r="A375" s="419"/>
      <c r="B375" s="502" t="s">
        <v>657</v>
      </c>
      <c r="C375" t="s">
        <v>731</v>
      </c>
      <c r="D375" t="s">
        <v>585</v>
      </c>
      <c r="E375" t="s">
        <v>1043</v>
      </c>
      <c r="F375" t="s">
        <v>1113</v>
      </c>
      <c r="G375" t="s">
        <v>1113</v>
      </c>
      <c r="H375" t="s">
        <v>731</v>
      </c>
      <c r="I375" t="s">
        <v>499</v>
      </c>
      <c r="J375" s="363">
        <v>0</v>
      </c>
      <c r="K375" t="s">
        <v>1110</v>
      </c>
    </row>
    <row r="376" spans="1:11" ht="16.5">
      <c r="A376" s="419"/>
      <c r="B376" s="502" t="s">
        <v>657</v>
      </c>
      <c r="C376" t="s">
        <v>737</v>
      </c>
      <c r="D376" t="s">
        <v>627</v>
      </c>
      <c r="E376" t="s">
        <v>1038</v>
      </c>
      <c r="F376" t="s">
        <v>1113</v>
      </c>
      <c r="G376" t="s">
        <v>1113</v>
      </c>
      <c r="H376" t="s">
        <v>737</v>
      </c>
      <c r="I376" t="s">
        <v>499</v>
      </c>
      <c r="J376" s="363">
        <v>0</v>
      </c>
      <c r="K376" t="s">
        <v>1110</v>
      </c>
    </row>
    <row r="377" spans="1:11" ht="16.5">
      <c r="A377" s="419"/>
      <c r="B377" s="502" t="s">
        <v>657</v>
      </c>
      <c r="C377" t="s">
        <v>737</v>
      </c>
      <c r="D377" t="s">
        <v>585</v>
      </c>
      <c r="E377" t="s">
        <v>1111</v>
      </c>
      <c r="F377" t="s">
        <v>1113</v>
      </c>
      <c r="G377" t="s">
        <v>1113</v>
      </c>
      <c r="H377" t="s">
        <v>737</v>
      </c>
      <c r="I377" t="s">
        <v>499</v>
      </c>
      <c r="J377" s="363">
        <v>57812.193315433753</v>
      </c>
      <c r="K377" t="s">
        <v>1110</v>
      </c>
    </row>
    <row r="378" spans="1:11" ht="16.5">
      <c r="A378" s="419"/>
      <c r="B378" s="502" t="s">
        <v>657</v>
      </c>
      <c r="C378" t="s">
        <v>737</v>
      </c>
      <c r="D378" t="s">
        <v>585</v>
      </c>
      <c r="E378" t="s">
        <v>1038</v>
      </c>
      <c r="F378" t="s">
        <v>1113</v>
      </c>
      <c r="G378" t="s">
        <v>1113</v>
      </c>
      <c r="H378" t="s">
        <v>737</v>
      </c>
      <c r="I378" t="s">
        <v>499</v>
      </c>
      <c r="J378" s="363">
        <v>291.01009165817976</v>
      </c>
      <c r="K378" t="s">
        <v>1110</v>
      </c>
    </row>
    <row r="379" spans="1:11" ht="16.5">
      <c r="A379" s="419"/>
      <c r="B379" s="502" t="s">
        <v>657</v>
      </c>
      <c r="C379" t="s">
        <v>737</v>
      </c>
      <c r="D379" t="s">
        <v>585</v>
      </c>
      <c r="E379" t="s">
        <v>1049</v>
      </c>
      <c r="F379" t="s">
        <v>1113</v>
      </c>
      <c r="G379" t="s">
        <v>1113</v>
      </c>
      <c r="H379" t="s">
        <v>737</v>
      </c>
      <c r="I379" t="s">
        <v>499</v>
      </c>
      <c r="J379" s="363">
        <v>0</v>
      </c>
      <c r="K379" t="s">
        <v>1110</v>
      </c>
    </row>
    <row r="380" spans="1:11" ht="16.5">
      <c r="A380" s="419"/>
      <c r="B380" s="502" t="s">
        <v>657</v>
      </c>
      <c r="C380" t="s">
        <v>737</v>
      </c>
      <c r="D380" t="s">
        <v>585</v>
      </c>
      <c r="E380" t="s">
        <v>1041</v>
      </c>
      <c r="F380" t="s">
        <v>1113</v>
      </c>
      <c r="G380" t="s">
        <v>1113</v>
      </c>
      <c r="H380" t="s">
        <v>737</v>
      </c>
      <c r="I380" t="s">
        <v>499</v>
      </c>
      <c r="J380" s="363">
        <v>14750.078696416998</v>
      </c>
      <c r="K380" t="s">
        <v>1110</v>
      </c>
    </row>
    <row r="381" spans="1:11" ht="16.5">
      <c r="A381" s="419"/>
      <c r="B381" s="502" t="s">
        <v>657</v>
      </c>
      <c r="C381" t="s">
        <v>737</v>
      </c>
      <c r="D381" t="s">
        <v>585</v>
      </c>
      <c r="E381" t="s">
        <v>1043</v>
      </c>
      <c r="F381" t="s">
        <v>1113</v>
      </c>
      <c r="G381" t="s">
        <v>1113</v>
      </c>
      <c r="H381" t="s">
        <v>737</v>
      </c>
      <c r="I381" t="s">
        <v>499</v>
      </c>
      <c r="J381" s="363">
        <v>0</v>
      </c>
      <c r="K381" t="s">
        <v>1110</v>
      </c>
    </row>
    <row r="382" spans="1:11" ht="16.5">
      <c r="A382" s="419"/>
      <c r="B382" s="502" t="s">
        <v>657</v>
      </c>
      <c r="C382" t="s">
        <v>739</v>
      </c>
      <c r="D382" t="s">
        <v>627</v>
      </c>
      <c r="E382" t="s">
        <v>1038</v>
      </c>
      <c r="F382" t="s">
        <v>1113</v>
      </c>
      <c r="G382" t="s">
        <v>1113</v>
      </c>
      <c r="H382" t="s">
        <v>739</v>
      </c>
      <c r="I382" t="s">
        <v>499</v>
      </c>
      <c r="J382" s="363">
        <v>16.572539579668547</v>
      </c>
      <c r="K382" t="s">
        <v>1110</v>
      </c>
    </row>
    <row r="383" spans="1:11" ht="16.5">
      <c r="A383" s="419"/>
      <c r="B383" s="502" t="s">
        <v>657</v>
      </c>
      <c r="C383" t="s">
        <v>739</v>
      </c>
      <c r="D383" t="s">
        <v>585</v>
      </c>
      <c r="E383" t="s">
        <v>1111</v>
      </c>
      <c r="F383" t="s">
        <v>1113</v>
      </c>
      <c r="G383" t="s">
        <v>1113</v>
      </c>
      <c r="H383" t="s">
        <v>739</v>
      </c>
      <c r="I383" t="s">
        <v>499</v>
      </c>
      <c r="J383" s="363">
        <v>4548.49550967503</v>
      </c>
      <c r="K383" t="s">
        <v>1110</v>
      </c>
    </row>
    <row r="384" spans="1:11" ht="16.5">
      <c r="A384" s="419"/>
      <c r="B384" s="502" t="s">
        <v>657</v>
      </c>
      <c r="C384" t="s">
        <v>739</v>
      </c>
      <c r="D384" t="s">
        <v>585</v>
      </c>
      <c r="E384" t="s">
        <v>1038</v>
      </c>
      <c r="F384" t="s">
        <v>1113</v>
      </c>
      <c r="G384" t="s">
        <v>1113</v>
      </c>
      <c r="H384" t="s">
        <v>739</v>
      </c>
      <c r="I384" t="s">
        <v>499</v>
      </c>
      <c r="J384" s="363">
        <v>13588.51958152023</v>
      </c>
      <c r="K384" t="s">
        <v>1110</v>
      </c>
    </row>
    <row r="385" spans="1:11" ht="16.5">
      <c r="A385" s="419"/>
      <c r="B385" s="502" t="s">
        <v>657</v>
      </c>
      <c r="C385" t="s">
        <v>739</v>
      </c>
      <c r="D385" t="s">
        <v>585</v>
      </c>
      <c r="E385" t="s">
        <v>1049</v>
      </c>
      <c r="F385" t="s">
        <v>1113</v>
      </c>
      <c r="G385" t="s">
        <v>1113</v>
      </c>
      <c r="H385" t="s">
        <v>739</v>
      </c>
      <c r="I385" t="s">
        <v>499</v>
      </c>
      <c r="J385" s="363">
        <v>144.15331913711694</v>
      </c>
      <c r="K385" t="s">
        <v>1110</v>
      </c>
    </row>
    <row r="386" spans="1:11" ht="16.5">
      <c r="A386" s="419"/>
      <c r="B386" s="502" t="s">
        <v>657</v>
      </c>
      <c r="C386" t="s">
        <v>739</v>
      </c>
      <c r="D386" t="s">
        <v>585</v>
      </c>
      <c r="E386" t="s">
        <v>1041</v>
      </c>
      <c r="F386" t="s">
        <v>1113</v>
      </c>
      <c r="G386" t="s">
        <v>1113</v>
      </c>
      <c r="H386" t="s">
        <v>739</v>
      </c>
      <c r="I386" t="s">
        <v>499</v>
      </c>
      <c r="J386" s="363">
        <v>823.97926117952034</v>
      </c>
      <c r="K386" t="s">
        <v>1110</v>
      </c>
    </row>
    <row r="387" spans="1:11" ht="16.5">
      <c r="A387" s="419"/>
      <c r="B387" s="502" t="s">
        <v>657</v>
      </c>
      <c r="C387" t="s">
        <v>739</v>
      </c>
      <c r="D387" t="s">
        <v>585</v>
      </c>
      <c r="E387" t="s">
        <v>1043</v>
      </c>
      <c r="F387" t="s">
        <v>1113</v>
      </c>
      <c r="G387" t="s">
        <v>1113</v>
      </c>
      <c r="H387" t="s">
        <v>739</v>
      </c>
      <c r="I387" t="s">
        <v>499</v>
      </c>
      <c r="J387" s="363">
        <v>13966.253124710674</v>
      </c>
      <c r="K387" t="s">
        <v>1110</v>
      </c>
    </row>
    <row r="388" spans="1:11" ht="16.5">
      <c r="A388" s="419"/>
      <c r="B388" s="502" t="s">
        <v>657</v>
      </c>
      <c r="C388" t="s">
        <v>741</v>
      </c>
      <c r="D388" t="s">
        <v>627</v>
      </c>
      <c r="E388" t="s">
        <v>1074</v>
      </c>
      <c r="F388" t="s">
        <v>1113</v>
      </c>
      <c r="G388" t="s">
        <v>1113</v>
      </c>
      <c r="H388" t="s">
        <v>741</v>
      </c>
      <c r="I388" t="s">
        <v>499</v>
      </c>
      <c r="J388" s="363">
        <v>92.584019998148321</v>
      </c>
      <c r="K388" t="s">
        <v>1110</v>
      </c>
    </row>
    <row r="389" spans="1:11" ht="16.5">
      <c r="A389" s="419"/>
      <c r="B389" s="502" t="s">
        <v>657</v>
      </c>
      <c r="C389" t="s">
        <v>741</v>
      </c>
      <c r="D389" t="s">
        <v>627</v>
      </c>
      <c r="E389" t="s">
        <v>1038</v>
      </c>
      <c r="F389" t="s">
        <v>1113</v>
      </c>
      <c r="G389" t="s">
        <v>1113</v>
      </c>
      <c r="H389" t="s">
        <v>741</v>
      </c>
      <c r="I389" t="s">
        <v>499</v>
      </c>
      <c r="J389" s="363">
        <v>68271.678548282565</v>
      </c>
      <c r="K389" t="s">
        <v>1110</v>
      </c>
    </row>
    <row r="390" spans="1:11" ht="16.5">
      <c r="A390" s="419"/>
      <c r="B390" s="502" t="s">
        <v>657</v>
      </c>
      <c r="C390" t="s">
        <v>741</v>
      </c>
      <c r="D390" t="s">
        <v>585</v>
      </c>
      <c r="E390" t="s">
        <v>1111</v>
      </c>
      <c r="F390" t="s">
        <v>1113</v>
      </c>
      <c r="G390" t="s">
        <v>1113</v>
      </c>
      <c r="H390" t="s">
        <v>741</v>
      </c>
      <c r="I390" t="s">
        <v>499</v>
      </c>
      <c r="J390" s="363">
        <v>52923.849643551519</v>
      </c>
      <c r="K390" t="s">
        <v>1110</v>
      </c>
    </row>
    <row r="391" spans="1:11" ht="16.5">
      <c r="A391" s="419"/>
      <c r="B391" s="502" t="s">
        <v>657</v>
      </c>
      <c r="C391" t="s">
        <v>741</v>
      </c>
      <c r="D391" t="s">
        <v>585</v>
      </c>
      <c r="E391" t="s">
        <v>1038</v>
      </c>
      <c r="F391" t="s">
        <v>1113</v>
      </c>
      <c r="G391" t="s">
        <v>1113</v>
      </c>
      <c r="H391" t="s">
        <v>741</v>
      </c>
      <c r="I391" t="s">
        <v>499</v>
      </c>
      <c r="J391" s="363">
        <v>16704.573650587907</v>
      </c>
      <c r="K391" t="s">
        <v>1110</v>
      </c>
    </row>
    <row r="392" spans="1:11" ht="16.5">
      <c r="A392" s="419"/>
      <c r="B392" s="502" t="s">
        <v>657</v>
      </c>
      <c r="C392" t="s">
        <v>741</v>
      </c>
      <c r="D392" t="s">
        <v>585</v>
      </c>
      <c r="E392" t="s">
        <v>1049</v>
      </c>
      <c r="F392" t="s">
        <v>1113</v>
      </c>
      <c r="G392" t="s">
        <v>1113</v>
      </c>
      <c r="H392" t="s">
        <v>741</v>
      </c>
      <c r="I392" t="s">
        <v>499</v>
      </c>
      <c r="J392" s="363">
        <v>0</v>
      </c>
      <c r="K392" t="s">
        <v>1110</v>
      </c>
    </row>
    <row r="393" spans="1:11" ht="16.5">
      <c r="A393" s="419"/>
      <c r="B393" s="502" t="s">
        <v>657</v>
      </c>
      <c r="C393" t="s">
        <v>741</v>
      </c>
      <c r="D393" t="s">
        <v>585</v>
      </c>
      <c r="E393" t="s">
        <v>1041</v>
      </c>
      <c r="F393" t="s">
        <v>1113</v>
      </c>
      <c r="G393" t="s">
        <v>1113</v>
      </c>
      <c r="H393" t="s">
        <v>741</v>
      </c>
      <c r="I393" t="s">
        <v>499</v>
      </c>
      <c r="J393" s="363">
        <v>2496.5466160540691</v>
      </c>
      <c r="K393" t="s">
        <v>1110</v>
      </c>
    </row>
    <row r="394" spans="1:11" ht="16.5">
      <c r="A394" s="419"/>
      <c r="B394" s="502" t="s">
        <v>657</v>
      </c>
      <c r="C394" t="s">
        <v>741</v>
      </c>
      <c r="D394" t="s">
        <v>585</v>
      </c>
      <c r="E394" t="s">
        <v>1043</v>
      </c>
      <c r="F394" t="s">
        <v>1113</v>
      </c>
      <c r="G394" t="s">
        <v>1113</v>
      </c>
      <c r="H394" t="s">
        <v>741</v>
      </c>
      <c r="I394" t="s">
        <v>499</v>
      </c>
      <c r="J394" s="363">
        <v>0</v>
      </c>
      <c r="K394" t="s">
        <v>1110</v>
      </c>
    </row>
    <row r="395" spans="1:11" ht="16.5">
      <c r="A395" s="419"/>
      <c r="B395" s="502" t="s">
        <v>657</v>
      </c>
      <c r="C395" t="s">
        <v>861</v>
      </c>
      <c r="D395" t="s">
        <v>627</v>
      </c>
      <c r="E395" t="s">
        <v>1038</v>
      </c>
      <c r="F395" t="s">
        <v>1113</v>
      </c>
      <c r="G395" t="s">
        <v>1113</v>
      </c>
      <c r="H395" t="s">
        <v>861</v>
      </c>
      <c r="I395" t="s">
        <v>499</v>
      </c>
      <c r="J395" s="363">
        <v>0</v>
      </c>
      <c r="K395" t="s">
        <v>1110</v>
      </c>
    </row>
    <row r="396" spans="1:11" ht="16.5">
      <c r="A396" s="419"/>
      <c r="B396" s="502" t="s">
        <v>657</v>
      </c>
      <c r="C396" t="s">
        <v>861</v>
      </c>
      <c r="D396" t="s">
        <v>585</v>
      </c>
      <c r="E396" t="s">
        <v>1111</v>
      </c>
      <c r="F396" t="s">
        <v>1113</v>
      </c>
      <c r="G396" t="s">
        <v>1113</v>
      </c>
      <c r="H396" t="s">
        <v>861</v>
      </c>
      <c r="I396" t="s">
        <v>499</v>
      </c>
      <c r="J396" s="363">
        <v>19532.404406999351</v>
      </c>
      <c r="K396" t="s">
        <v>1110</v>
      </c>
    </row>
    <row r="397" spans="1:11" ht="16.5">
      <c r="A397" s="419"/>
      <c r="B397" s="502" t="s">
        <v>657</v>
      </c>
      <c r="C397" t="s">
        <v>861</v>
      </c>
      <c r="D397" t="s">
        <v>585</v>
      </c>
      <c r="E397" t="s">
        <v>1038</v>
      </c>
      <c r="F397" t="s">
        <v>1113</v>
      </c>
      <c r="G397" t="s">
        <v>1113</v>
      </c>
      <c r="H397" t="s">
        <v>861</v>
      </c>
      <c r="I397" t="s">
        <v>499</v>
      </c>
      <c r="J397" s="363">
        <v>8067.0215720766591</v>
      </c>
      <c r="K397" t="s">
        <v>1110</v>
      </c>
    </row>
    <row r="398" spans="1:11" ht="16.5">
      <c r="A398" s="419"/>
      <c r="B398" s="502" t="s">
        <v>657</v>
      </c>
      <c r="C398" t="s">
        <v>861</v>
      </c>
      <c r="D398" t="s">
        <v>585</v>
      </c>
      <c r="E398" t="s">
        <v>1049</v>
      </c>
      <c r="F398" t="s">
        <v>1113</v>
      </c>
      <c r="G398" t="s">
        <v>1113</v>
      </c>
      <c r="H398" t="s">
        <v>861</v>
      </c>
      <c r="I398" t="s">
        <v>499</v>
      </c>
      <c r="J398" s="363">
        <v>0</v>
      </c>
      <c r="K398" t="s">
        <v>1110</v>
      </c>
    </row>
    <row r="399" spans="1:11" ht="16.5">
      <c r="A399" s="419"/>
      <c r="B399" s="502" t="s">
        <v>657</v>
      </c>
      <c r="C399" t="s">
        <v>861</v>
      </c>
      <c r="D399" t="s">
        <v>585</v>
      </c>
      <c r="E399" t="s">
        <v>1041</v>
      </c>
      <c r="F399" t="s">
        <v>1113</v>
      </c>
      <c r="G399" t="s">
        <v>1113</v>
      </c>
      <c r="H399" t="s">
        <v>861</v>
      </c>
      <c r="I399" t="s">
        <v>499</v>
      </c>
      <c r="J399" s="363">
        <v>67259.513008054812</v>
      </c>
      <c r="K399" t="s">
        <v>1110</v>
      </c>
    </row>
    <row r="400" spans="1:11" ht="16.5">
      <c r="A400" s="419"/>
      <c r="B400" s="502" t="s">
        <v>657</v>
      </c>
      <c r="C400" t="s">
        <v>861</v>
      </c>
      <c r="D400" t="s">
        <v>585</v>
      </c>
      <c r="E400" t="s">
        <v>1043</v>
      </c>
      <c r="F400" t="s">
        <v>1113</v>
      </c>
      <c r="G400" t="s">
        <v>1113</v>
      </c>
      <c r="H400" t="s">
        <v>861</v>
      </c>
      <c r="I400" t="s">
        <v>499</v>
      </c>
      <c r="J400" s="363">
        <v>22246.245717989073</v>
      </c>
      <c r="K400" t="s">
        <v>1110</v>
      </c>
    </row>
    <row r="401" spans="1:11" ht="16.5">
      <c r="A401" s="419"/>
      <c r="B401" s="502" t="s">
        <v>657</v>
      </c>
      <c r="C401" t="s">
        <v>668</v>
      </c>
      <c r="D401" t="s">
        <v>627</v>
      </c>
      <c r="E401" t="s">
        <v>1074</v>
      </c>
      <c r="F401" t="s">
        <v>1113</v>
      </c>
      <c r="G401" t="s">
        <v>1113</v>
      </c>
      <c r="H401" t="s">
        <v>668</v>
      </c>
      <c r="I401" t="s">
        <v>499</v>
      </c>
      <c r="J401" s="363">
        <v>333.30247199333394</v>
      </c>
      <c r="K401" t="s">
        <v>1110</v>
      </c>
    </row>
    <row r="402" spans="1:11" ht="16.5">
      <c r="A402" s="419"/>
      <c r="B402" s="502" t="s">
        <v>657</v>
      </c>
      <c r="C402" t="s">
        <v>668</v>
      </c>
      <c r="D402" t="s">
        <v>627</v>
      </c>
      <c r="E402" t="s">
        <v>1038</v>
      </c>
      <c r="F402" t="s">
        <v>1113</v>
      </c>
      <c r="G402" t="s">
        <v>1113</v>
      </c>
      <c r="H402" t="s">
        <v>668</v>
      </c>
      <c r="I402" t="s">
        <v>499</v>
      </c>
      <c r="J402" s="363">
        <v>38400.064808813993</v>
      </c>
      <c r="K402" t="s">
        <v>1110</v>
      </c>
    </row>
    <row r="403" spans="1:11" ht="16.5">
      <c r="A403" s="419"/>
      <c r="B403" s="502" t="s">
        <v>657</v>
      </c>
      <c r="C403" t="s">
        <v>668</v>
      </c>
      <c r="D403" t="s">
        <v>585</v>
      </c>
      <c r="E403" t="s">
        <v>1111</v>
      </c>
      <c r="F403" t="s">
        <v>1113</v>
      </c>
      <c r="G403" t="s">
        <v>1113</v>
      </c>
      <c r="H403" t="s">
        <v>668</v>
      </c>
      <c r="I403" t="s">
        <v>499</v>
      </c>
      <c r="J403" s="363">
        <v>85411.44338487176</v>
      </c>
      <c r="K403" t="s">
        <v>1110</v>
      </c>
    </row>
    <row r="404" spans="1:11" ht="16.5">
      <c r="A404" s="419"/>
      <c r="B404" s="502" t="s">
        <v>657</v>
      </c>
      <c r="C404" t="s">
        <v>668</v>
      </c>
      <c r="D404" t="s">
        <v>585</v>
      </c>
      <c r="E404" t="s">
        <v>1038</v>
      </c>
      <c r="F404" t="s">
        <v>1113</v>
      </c>
      <c r="G404" t="s">
        <v>1113</v>
      </c>
      <c r="H404" t="s">
        <v>668</v>
      </c>
      <c r="I404" t="s">
        <v>499</v>
      </c>
      <c r="J404" s="363">
        <v>0</v>
      </c>
      <c r="K404" t="s">
        <v>1110</v>
      </c>
    </row>
    <row r="405" spans="1:11" ht="16.5">
      <c r="A405" s="419"/>
      <c r="B405" s="502" t="s">
        <v>657</v>
      </c>
      <c r="C405" t="s">
        <v>668</v>
      </c>
      <c r="D405" t="s">
        <v>585</v>
      </c>
      <c r="E405" t="s">
        <v>1049</v>
      </c>
      <c r="F405" t="s">
        <v>1113</v>
      </c>
      <c r="G405" t="s">
        <v>1113</v>
      </c>
      <c r="H405" t="s">
        <v>668</v>
      </c>
      <c r="I405" t="s">
        <v>499</v>
      </c>
      <c r="J405" s="363">
        <v>13524.007036385519</v>
      </c>
      <c r="K405" t="s">
        <v>1110</v>
      </c>
    </row>
    <row r="406" spans="1:11" ht="16.5">
      <c r="A406" s="419"/>
      <c r="B406" s="502" t="s">
        <v>657</v>
      </c>
      <c r="C406" t="s">
        <v>668</v>
      </c>
      <c r="D406" t="s">
        <v>585</v>
      </c>
      <c r="E406" t="s">
        <v>1041</v>
      </c>
      <c r="F406" t="s">
        <v>1113</v>
      </c>
      <c r="G406" t="s">
        <v>1113</v>
      </c>
      <c r="H406" t="s">
        <v>668</v>
      </c>
      <c r="I406" t="s">
        <v>499</v>
      </c>
      <c r="J406" s="363">
        <v>3354.6153133969074</v>
      </c>
      <c r="K406" t="s">
        <v>1110</v>
      </c>
    </row>
    <row r="407" spans="1:11" ht="16.5">
      <c r="A407" s="419"/>
      <c r="B407" s="502" t="s">
        <v>657</v>
      </c>
      <c r="C407" t="s">
        <v>668</v>
      </c>
      <c r="D407" t="s">
        <v>585</v>
      </c>
      <c r="E407" t="s">
        <v>1043</v>
      </c>
      <c r="F407" t="s">
        <v>1113</v>
      </c>
      <c r="G407" t="s">
        <v>1113</v>
      </c>
      <c r="H407" t="s">
        <v>668</v>
      </c>
      <c r="I407" t="s">
        <v>499</v>
      </c>
      <c r="J407" s="363">
        <v>0</v>
      </c>
      <c r="K407" t="s">
        <v>1110</v>
      </c>
    </row>
    <row r="408" spans="1:11" ht="16.5">
      <c r="A408" s="419"/>
      <c r="B408" s="502" t="s">
        <v>657</v>
      </c>
      <c r="C408" t="s">
        <v>743</v>
      </c>
      <c r="D408" t="s">
        <v>627</v>
      </c>
      <c r="E408" t="s">
        <v>1038</v>
      </c>
      <c r="F408" t="s">
        <v>1113</v>
      </c>
      <c r="G408" t="s">
        <v>1113</v>
      </c>
      <c r="H408" t="s">
        <v>743</v>
      </c>
      <c r="I408" t="s">
        <v>499</v>
      </c>
      <c r="J408" s="363">
        <v>2148.541801685029</v>
      </c>
      <c r="K408" t="s">
        <v>1110</v>
      </c>
    </row>
    <row r="409" spans="1:11" ht="16.5">
      <c r="A409" s="419"/>
      <c r="B409" s="502" t="s">
        <v>657</v>
      </c>
      <c r="C409" t="s">
        <v>743</v>
      </c>
      <c r="D409" t="s">
        <v>585</v>
      </c>
      <c r="E409" t="s">
        <v>1111</v>
      </c>
      <c r="F409" t="s">
        <v>1113</v>
      </c>
      <c r="G409" t="s">
        <v>1113</v>
      </c>
      <c r="H409" t="s">
        <v>743</v>
      </c>
      <c r="I409" t="s">
        <v>499</v>
      </c>
      <c r="J409" s="363">
        <v>49081.760948060364</v>
      </c>
      <c r="K409" t="s">
        <v>1110</v>
      </c>
    </row>
    <row r="410" spans="1:11" ht="16.5">
      <c r="A410" s="419"/>
      <c r="B410" s="502" t="s">
        <v>657</v>
      </c>
      <c r="C410" t="s">
        <v>743</v>
      </c>
      <c r="D410" t="s">
        <v>585</v>
      </c>
      <c r="E410" t="s">
        <v>1038</v>
      </c>
      <c r="F410" t="s">
        <v>1113</v>
      </c>
      <c r="G410" t="s">
        <v>1113</v>
      </c>
      <c r="H410" t="s">
        <v>743</v>
      </c>
      <c r="I410" t="s">
        <v>499</v>
      </c>
      <c r="J410" s="363">
        <v>39628.645495787423</v>
      </c>
      <c r="K410" t="s">
        <v>1110</v>
      </c>
    </row>
    <row r="411" spans="1:11" ht="16.5">
      <c r="A411" s="419"/>
      <c r="B411" s="502" t="s">
        <v>657</v>
      </c>
      <c r="C411" t="s">
        <v>743</v>
      </c>
      <c r="D411" t="s">
        <v>585</v>
      </c>
      <c r="E411" t="s">
        <v>1049</v>
      </c>
      <c r="F411" t="s">
        <v>1113</v>
      </c>
      <c r="G411" t="s">
        <v>1113</v>
      </c>
      <c r="H411" t="s">
        <v>743</v>
      </c>
      <c r="I411" t="s">
        <v>499</v>
      </c>
      <c r="J411" s="363">
        <v>0</v>
      </c>
      <c r="K411" t="s">
        <v>1110</v>
      </c>
    </row>
    <row r="412" spans="1:11" ht="16.5">
      <c r="A412" s="419"/>
      <c r="B412" s="502" t="s">
        <v>657</v>
      </c>
      <c r="C412" t="s">
        <v>743</v>
      </c>
      <c r="D412" t="s">
        <v>585</v>
      </c>
      <c r="E412" t="s">
        <v>1041</v>
      </c>
      <c r="F412" t="s">
        <v>1113</v>
      </c>
      <c r="G412" t="s">
        <v>1113</v>
      </c>
      <c r="H412" t="s">
        <v>743</v>
      </c>
      <c r="I412" t="s">
        <v>499</v>
      </c>
      <c r="J412" s="363">
        <v>44423.738542727522</v>
      </c>
      <c r="K412" t="s">
        <v>1110</v>
      </c>
    </row>
    <row r="413" spans="1:11" ht="16.5">
      <c r="A413" s="419"/>
      <c r="B413" s="502" t="s">
        <v>657</v>
      </c>
      <c r="C413" t="s">
        <v>743</v>
      </c>
      <c r="D413" t="s">
        <v>585</v>
      </c>
      <c r="E413" t="s">
        <v>1112</v>
      </c>
      <c r="F413" t="s">
        <v>1113</v>
      </c>
      <c r="G413" t="s">
        <v>1113</v>
      </c>
      <c r="H413" t="s">
        <v>743</v>
      </c>
      <c r="I413" t="s">
        <v>499</v>
      </c>
      <c r="J413" s="363">
        <v>0</v>
      </c>
      <c r="K413" t="s">
        <v>1110</v>
      </c>
    </row>
    <row r="414" spans="1:11" ht="16.5">
      <c r="A414" s="419"/>
      <c r="B414" s="502" t="s">
        <v>657</v>
      </c>
      <c r="C414" t="s">
        <v>743</v>
      </c>
      <c r="D414" t="s">
        <v>585</v>
      </c>
      <c r="E414" t="s">
        <v>1043</v>
      </c>
      <c r="F414" t="s">
        <v>1113</v>
      </c>
      <c r="G414" t="s">
        <v>1113</v>
      </c>
      <c r="H414" t="s">
        <v>743</v>
      </c>
      <c r="I414" t="s">
        <v>499</v>
      </c>
      <c r="J414" s="363">
        <v>0</v>
      </c>
      <c r="K414" t="s">
        <v>1110</v>
      </c>
    </row>
    <row r="415" spans="1:11" ht="16.5">
      <c r="A415" s="419"/>
      <c r="B415" s="502" t="s">
        <v>657</v>
      </c>
      <c r="C415" t="s">
        <v>1118</v>
      </c>
      <c r="D415" t="s">
        <v>627</v>
      </c>
      <c r="E415" t="s">
        <v>1038</v>
      </c>
      <c r="F415" t="s">
        <v>1113</v>
      </c>
      <c r="G415" t="s">
        <v>1113</v>
      </c>
      <c r="H415" t="s">
        <v>1118</v>
      </c>
      <c r="I415" t="s">
        <v>499</v>
      </c>
      <c r="J415" s="363">
        <v>0</v>
      </c>
      <c r="K415" t="s">
        <v>1110</v>
      </c>
    </row>
    <row r="416" spans="1:11" ht="16.5">
      <c r="A416" s="419"/>
      <c r="B416" s="502" t="s">
        <v>657</v>
      </c>
      <c r="C416" t="s">
        <v>1118</v>
      </c>
      <c r="D416" t="s">
        <v>585</v>
      </c>
      <c r="E416" t="s">
        <v>1111</v>
      </c>
      <c r="F416" t="s">
        <v>1113</v>
      </c>
      <c r="G416" t="s">
        <v>1113</v>
      </c>
      <c r="H416" t="s">
        <v>1118</v>
      </c>
      <c r="I416" t="s">
        <v>499</v>
      </c>
      <c r="J416" s="363">
        <v>0</v>
      </c>
      <c r="K416" t="s">
        <v>1110</v>
      </c>
    </row>
    <row r="417" spans="1:11" ht="16.5">
      <c r="A417" s="419"/>
      <c r="B417" s="502" t="s">
        <v>657</v>
      </c>
      <c r="C417" t="s">
        <v>1118</v>
      </c>
      <c r="D417" t="s">
        <v>585</v>
      </c>
      <c r="E417" t="s">
        <v>1038</v>
      </c>
      <c r="F417" t="s">
        <v>1113</v>
      </c>
      <c r="G417" t="s">
        <v>1113</v>
      </c>
      <c r="H417" t="s">
        <v>1118</v>
      </c>
      <c r="I417" t="s">
        <v>499</v>
      </c>
      <c r="J417" s="363">
        <v>0</v>
      </c>
      <c r="K417" t="s">
        <v>1110</v>
      </c>
    </row>
    <row r="418" spans="1:11" ht="16.5">
      <c r="A418" s="419"/>
      <c r="B418" s="502" t="s">
        <v>657</v>
      </c>
      <c r="C418" t="s">
        <v>1118</v>
      </c>
      <c r="D418" t="s">
        <v>585</v>
      </c>
      <c r="E418" t="s">
        <v>1049</v>
      </c>
      <c r="F418" t="s">
        <v>1113</v>
      </c>
      <c r="G418" t="s">
        <v>1113</v>
      </c>
      <c r="H418" t="s">
        <v>1118</v>
      </c>
      <c r="I418" t="s">
        <v>499</v>
      </c>
      <c r="J418" s="363">
        <v>0</v>
      </c>
      <c r="K418" t="s">
        <v>1110</v>
      </c>
    </row>
    <row r="419" spans="1:11" ht="16.5">
      <c r="A419" s="419"/>
      <c r="B419" s="502" t="s">
        <v>657</v>
      </c>
      <c r="C419" t="s">
        <v>1118</v>
      </c>
      <c r="D419" t="s">
        <v>585</v>
      </c>
      <c r="E419" t="s">
        <v>1041</v>
      </c>
      <c r="F419" t="s">
        <v>1113</v>
      </c>
      <c r="G419" t="s">
        <v>1113</v>
      </c>
      <c r="H419" t="s">
        <v>1118</v>
      </c>
      <c r="I419" t="s">
        <v>499</v>
      </c>
      <c r="J419" s="363">
        <v>0</v>
      </c>
      <c r="K419" t="s">
        <v>1110</v>
      </c>
    </row>
    <row r="420" spans="1:11" ht="16.5">
      <c r="A420" s="419"/>
      <c r="B420" s="502" t="s">
        <v>657</v>
      </c>
      <c r="C420" t="s">
        <v>1118</v>
      </c>
      <c r="D420" t="s">
        <v>585</v>
      </c>
      <c r="E420" t="s">
        <v>1043</v>
      </c>
      <c r="F420" t="s">
        <v>1113</v>
      </c>
      <c r="G420" t="s">
        <v>1113</v>
      </c>
      <c r="H420" t="s">
        <v>1118</v>
      </c>
      <c r="I420" t="s">
        <v>499</v>
      </c>
      <c r="J420" s="363">
        <v>0</v>
      </c>
      <c r="K420" t="s">
        <v>1110</v>
      </c>
    </row>
    <row r="421" spans="1:11" ht="16.5">
      <c r="A421" s="419"/>
      <c r="B421" s="502" t="s">
        <v>657</v>
      </c>
      <c r="C421" t="s">
        <v>745</v>
      </c>
      <c r="D421" t="s">
        <v>627</v>
      </c>
      <c r="E421" t="s">
        <v>1074</v>
      </c>
      <c r="F421" t="s">
        <v>1113</v>
      </c>
      <c r="G421" t="s">
        <v>1113</v>
      </c>
      <c r="H421" t="s">
        <v>745</v>
      </c>
      <c r="I421" t="s">
        <v>499</v>
      </c>
      <c r="J421" s="363">
        <v>0</v>
      </c>
      <c r="K421" t="s">
        <v>1110</v>
      </c>
    </row>
    <row r="422" spans="1:11" ht="16.5">
      <c r="A422" s="419"/>
      <c r="B422" s="502" t="s">
        <v>657</v>
      </c>
      <c r="C422" t="s">
        <v>745</v>
      </c>
      <c r="D422" t="s">
        <v>627</v>
      </c>
      <c r="E422" t="s">
        <v>1038</v>
      </c>
      <c r="F422" t="s">
        <v>1113</v>
      </c>
      <c r="G422" t="s">
        <v>1113</v>
      </c>
      <c r="H422" t="s">
        <v>745</v>
      </c>
      <c r="I422" t="s">
        <v>499</v>
      </c>
      <c r="J422" s="363">
        <v>0</v>
      </c>
      <c r="K422" t="s">
        <v>1110</v>
      </c>
    </row>
    <row r="423" spans="1:11" ht="16.5">
      <c r="A423" s="419"/>
      <c r="B423" s="502" t="s">
        <v>657</v>
      </c>
      <c r="C423" t="s">
        <v>745</v>
      </c>
      <c r="D423" t="s">
        <v>585</v>
      </c>
      <c r="E423" t="s">
        <v>1111</v>
      </c>
      <c r="F423" t="s">
        <v>1113</v>
      </c>
      <c r="G423" t="s">
        <v>1113</v>
      </c>
      <c r="H423" t="s">
        <v>745</v>
      </c>
      <c r="I423" t="s">
        <v>499</v>
      </c>
      <c r="J423" s="363">
        <v>0</v>
      </c>
      <c r="K423" t="s">
        <v>1110</v>
      </c>
    </row>
    <row r="424" spans="1:11" ht="16.5">
      <c r="A424" s="419"/>
      <c r="B424" s="502" t="s">
        <v>657</v>
      </c>
      <c r="C424" t="s">
        <v>745</v>
      </c>
      <c r="D424" t="s">
        <v>585</v>
      </c>
      <c r="E424" t="s">
        <v>1038</v>
      </c>
      <c r="F424" t="s">
        <v>1113</v>
      </c>
      <c r="G424" t="s">
        <v>1113</v>
      </c>
      <c r="H424" t="s">
        <v>745</v>
      </c>
      <c r="I424" t="s">
        <v>499</v>
      </c>
      <c r="J424" s="363">
        <v>533.62651606332747</v>
      </c>
      <c r="K424" t="s">
        <v>1110</v>
      </c>
    </row>
    <row r="425" spans="1:11" ht="16.5">
      <c r="A425" s="419"/>
      <c r="B425" s="502" t="s">
        <v>657</v>
      </c>
      <c r="C425" t="s">
        <v>745</v>
      </c>
      <c r="D425" t="s">
        <v>585</v>
      </c>
      <c r="E425" t="s">
        <v>1049</v>
      </c>
      <c r="F425" t="s">
        <v>1113</v>
      </c>
      <c r="G425" t="s">
        <v>1113</v>
      </c>
      <c r="H425" t="s">
        <v>745</v>
      </c>
      <c r="I425" t="s">
        <v>499</v>
      </c>
      <c r="J425" s="363">
        <v>0</v>
      </c>
      <c r="K425" t="s">
        <v>1110</v>
      </c>
    </row>
    <row r="426" spans="1:11" ht="16.5">
      <c r="A426" s="419"/>
      <c r="B426" s="502" t="s">
        <v>657</v>
      </c>
      <c r="C426" t="s">
        <v>745</v>
      </c>
      <c r="D426" t="s">
        <v>585</v>
      </c>
      <c r="E426" t="s">
        <v>1041</v>
      </c>
      <c r="F426" t="s">
        <v>1113</v>
      </c>
      <c r="G426" t="s">
        <v>1113</v>
      </c>
      <c r="H426" t="s">
        <v>745</v>
      </c>
      <c r="I426" t="s">
        <v>499</v>
      </c>
      <c r="J426" s="363">
        <v>0</v>
      </c>
      <c r="K426" t="s">
        <v>1110</v>
      </c>
    </row>
    <row r="427" spans="1:11" ht="16.5">
      <c r="A427" s="419"/>
      <c r="B427" s="502" t="s">
        <v>657</v>
      </c>
      <c r="C427" t="s">
        <v>745</v>
      </c>
      <c r="D427" t="s">
        <v>585</v>
      </c>
      <c r="E427" t="s">
        <v>1043</v>
      </c>
      <c r="F427" t="s">
        <v>1113</v>
      </c>
      <c r="G427" t="s">
        <v>1113</v>
      </c>
      <c r="H427" t="s">
        <v>745</v>
      </c>
      <c r="I427" t="s">
        <v>499</v>
      </c>
      <c r="J427" s="363">
        <v>0</v>
      </c>
      <c r="K427" t="s">
        <v>1110</v>
      </c>
    </row>
    <row r="428" spans="1:11" ht="16.5">
      <c r="A428" s="419"/>
      <c r="B428" s="502" t="s">
        <v>657</v>
      </c>
      <c r="C428" t="s">
        <v>749</v>
      </c>
      <c r="D428" t="s">
        <v>627</v>
      </c>
      <c r="E428" t="s">
        <v>1074</v>
      </c>
      <c r="F428" t="s">
        <v>1113</v>
      </c>
      <c r="G428" t="s">
        <v>1113</v>
      </c>
      <c r="H428" t="s">
        <v>749</v>
      </c>
      <c r="I428" t="s">
        <v>499</v>
      </c>
      <c r="J428" s="363">
        <v>115.26710489769465</v>
      </c>
      <c r="K428" t="s">
        <v>1110</v>
      </c>
    </row>
    <row r="429" spans="1:11" ht="16.5">
      <c r="A429" s="419"/>
      <c r="B429" s="502" t="s">
        <v>657</v>
      </c>
      <c r="C429" t="s">
        <v>749</v>
      </c>
      <c r="D429" t="s">
        <v>627</v>
      </c>
      <c r="E429" t="s">
        <v>1038</v>
      </c>
      <c r="F429" t="s">
        <v>1113</v>
      </c>
      <c r="G429" t="s">
        <v>1113</v>
      </c>
      <c r="H429" t="s">
        <v>749</v>
      </c>
      <c r="I429" t="s">
        <v>499</v>
      </c>
      <c r="J429" s="363">
        <v>0</v>
      </c>
      <c r="K429" t="s">
        <v>1110</v>
      </c>
    </row>
    <row r="430" spans="1:11" ht="16.5">
      <c r="A430" s="419"/>
      <c r="B430" s="502" t="s">
        <v>657</v>
      </c>
      <c r="C430" t="s">
        <v>749</v>
      </c>
      <c r="D430" t="s">
        <v>585</v>
      </c>
      <c r="E430" t="s">
        <v>1111</v>
      </c>
      <c r="F430" t="s">
        <v>1113</v>
      </c>
      <c r="G430" t="s">
        <v>1113</v>
      </c>
      <c r="H430" t="s">
        <v>749</v>
      </c>
      <c r="I430" t="s">
        <v>499</v>
      </c>
      <c r="J430" s="363">
        <v>77948.875104157021</v>
      </c>
      <c r="K430" t="s">
        <v>1110</v>
      </c>
    </row>
    <row r="431" spans="1:11" ht="16.5">
      <c r="A431" s="419"/>
      <c r="B431" s="502" t="s">
        <v>657</v>
      </c>
      <c r="C431" t="s">
        <v>749</v>
      </c>
      <c r="D431" t="s">
        <v>585</v>
      </c>
      <c r="E431" t="s">
        <v>1038</v>
      </c>
      <c r="F431" t="s">
        <v>1113</v>
      </c>
      <c r="G431" t="s">
        <v>1113</v>
      </c>
      <c r="H431" t="s">
        <v>749</v>
      </c>
      <c r="I431" t="s">
        <v>499</v>
      </c>
      <c r="J431" s="363">
        <v>64123.82186834552</v>
      </c>
      <c r="K431" t="s">
        <v>1110</v>
      </c>
    </row>
    <row r="432" spans="1:11" ht="16.5">
      <c r="A432" s="419"/>
      <c r="B432" s="502" t="s">
        <v>657</v>
      </c>
      <c r="C432" t="s">
        <v>749</v>
      </c>
      <c r="D432" t="s">
        <v>585</v>
      </c>
      <c r="E432" t="s">
        <v>1049</v>
      </c>
      <c r="F432" t="s">
        <v>1113</v>
      </c>
      <c r="G432" t="s">
        <v>1113</v>
      </c>
      <c r="H432" t="s">
        <v>749</v>
      </c>
      <c r="I432" t="s">
        <v>499</v>
      </c>
      <c r="J432" s="363">
        <v>0</v>
      </c>
      <c r="K432" t="s">
        <v>1110</v>
      </c>
    </row>
    <row r="433" spans="1:11" ht="16.5">
      <c r="A433" s="419"/>
      <c r="B433" s="502" t="s">
        <v>657</v>
      </c>
      <c r="C433" t="s">
        <v>749</v>
      </c>
      <c r="D433" t="s">
        <v>585</v>
      </c>
      <c r="E433" t="s">
        <v>1041</v>
      </c>
      <c r="F433" t="s">
        <v>1113</v>
      </c>
      <c r="G433" t="s">
        <v>1113</v>
      </c>
      <c r="H433" t="s">
        <v>749</v>
      </c>
      <c r="I433" t="s">
        <v>499</v>
      </c>
      <c r="J433" s="363">
        <v>50598.657531710021</v>
      </c>
      <c r="K433" t="s">
        <v>1110</v>
      </c>
    </row>
    <row r="434" spans="1:11" ht="16.5">
      <c r="A434" s="419"/>
      <c r="B434" s="502" t="s">
        <v>657</v>
      </c>
      <c r="C434" t="s">
        <v>749</v>
      </c>
      <c r="D434" t="s">
        <v>585</v>
      </c>
      <c r="E434" t="s">
        <v>1112</v>
      </c>
      <c r="F434" t="s">
        <v>1113</v>
      </c>
      <c r="G434" t="s">
        <v>1113</v>
      </c>
      <c r="H434" t="s">
        <v>749</v>
      </c>
      <c r="I434" t="s">
        <v>499</v>
      </c>
      <c r="J434" s="363">
        <v>0</v>
      </c>
      <c r="K434" t="s">
        <v>1110</v>
      </c>
    </row>
    <row r="435" spans="1:11" ht="16.5">
      <c r="A435" s="419"/>
      <c r="B435" s="502" t="s">
        <v>657</v>
      </c>
      <c r="C435" t="s">
        <v>749</v>
      </c>
      <c r="D435" t="s">
        <v>585</v>
      </c>
      <c r="E435" t="s">
        <v>1043</v>
      </c>
      <c r="F435" t="s">
        <v>1113</v>
      </c>
      <c r="G435" t="s">
        <v>1113</v>
      </c>
      <c r="H435" t="s">
        <v>749</v>
      </c>
      <c r="I435" t="s">
        <v>499</v>
      </c>
      <c r="J435" s="363">
        <v>0</v>
      </c>
      <c r="K435" t="s">
        <v>1110</v>
      </c>
    </row>
    <row r="436" spans="1:11" ht="16.5">
      <c r="A436" s="419"/>
      <c r="B436" s="502" t="s">
        <v>657</v>
      </c>
      <c r="C436" t="s">
        <v>751</v>
      </c>
      <c r="D436" t="s">
        <v>627</v>
      </c>
      <c r="E436" t="s">
        <v>1038</v>
      </c>
      <c r="F436" t="s">
        <v>1113</v>
      </c>
      <c r="G436" t="s">
        <v>1113</v>
      </c>
      <c r="H436" t="s">
        <v>751</v>
      </c>
      <c r="I436" t="s">
        <v>499</v>
      </c>
      <c r="J436" s="363">
        <v>0</v>
      </c>
      <c r="K436" t="s">
        <v>1110</v>
      </c>
    </row>
    <row r="437" spans="1:11" ht="16.5">
      <c r="A437" s="419"/>
      <c r="B437" s="502" t="s">
        <v>657</v>
      </c>
      <c r="C437" t="s">
        <v>751</v>
      </c>
      <c r="D437" t="s">
        <v>585</v>
      </c>
      <c r="E437" t="s">
        <v>1111</v>
      </c>
      <c r="F437" t="s">
        <v>1113</v>
      </c>
      <c r="G437" t="s">
        <v>1113</v>
      </c>
      <c r="H437" t="s">
        <v>751</v>
      </c>
      <c r="I437" t="s">
        <v>499</v>
      </c>
      <c r="J437" s="363">
        <v>26152.587723358945</v>
      </c>
      <c r="K437" t="s">
        <v>1110</v>
      </c>
    </row>
    <row r="438" spans="1:11" ht="16.5">
      <c r="A438" s="419"/>
      <c r="B438" s="502" t="s">
        <v>657</v>
      </c>
      <c r="C438" t="s">
        <v>751</v>
      </c>
      <c r="D438" t="s">
        <v>585</v>
      </c>
      <c r="E438" t="s">
        <v>1038</v>
      </c>
      <c r="F438" t="s">
        <v>1113</v>
      </c>
      <c r="G438" t="s">
        <v>1113</v>
      </c>
      <c r="H438" t="s">
        <v>751</v>
      </c>
      <c r="I438" t="s">
        <v>499</v>
      </c>
      <c r="J438" s="363">
        <v>25652.226645680956</v>
      </c>
      <c r="K438" t="s">
        <v>1110</v>
      </c>
    </row>
    <row r="439" spans="1:11" ht="16.5">
      <c r="A439" s="419"/>
      <c r="B439" s="502" t="s">
        <v>657</v>
      </c>
      <c r="C439" t="s">
        <v>751</v>
      </c>
      <c r="D439" t="s">
        <v>585</v>
      </c>
      <c r="E439" t="s">
        <v>1049</v>
      </c>
      <c r="F439" t="s">
        <v>1113</v>
      </c>
      <c r="G439" t="s">
        <v>1113</v>
      </c>
      <c r="H439" t="s">
        <v>751</v>
      </c>
      <c r="I439" t="s">
        <v>499</v>
      </c>
      <c r="J439" s="363">
        <v>0</v>
      </c>
      <c r="K439" t="s">
        <v>1110</v>
      </c>
    </row>
    <row r="440" spans="1:11" ht="16.5">
      <c r="A440" s="419"/>
      <c r="B440" s="502" t="s">
        <v>657</v>
      </c>
      <c r="C440" t="s">
        <v>751</v>
      </c>
      <c r="D440" t="s">
        <v>585</v>
      </c>
      <c r="E440" t="s">
        <v>1041</v>
      </c>
      <c r="F440" t="s">
        <v>1113</v>
      </c>
      <c r="G440" t="s">
        <v>1113</v>
      </c>
      <c r="H440" t="s">
        <v>751</v>
      </c>
      <c r="I440" t="s">
        <v>499</v>
      </c>
      <c r="J440" s="363">
        <v>25733.876492917323</v>
      </c>
      <c r="K440" t="s">
        <v>1110</v>
      </c>
    </row>
    <row r="441" spans="1:11" ht="16.5">
      <c r="A441" s="419"/>
      <c r="B441" s="502" t="s">
        <v>657</v>
      </c>
      <c r="C441" t="s">
        <v>751</v>
      </c>
      <c r="D441" t="s">
        <v>585</v>
      </c>
      <c r="E441" t="s">
        <v>1043</v>
      </c>
      <c r="F441" t="s">
        <v>1113</v>
      </c>
      <c r="G441" t="s">
        <v>1113</v>
      </c>
      <c r="H441" t="s">
        <v>751</v>
      </c>
      <c r="I441" t="s">
        <v>499</v>
      </c>
      <c r="J441" s="363">
        <v>12861.846125358763</v>
      </c>
      <c r="K441" t="s">
        <v>1110</v>
      </c>
    </row>
    <row r="442" spans="1:11" ht="16.5">
      <c r="A442" s="419"/>
      <c r="B442" s="502" t="s">
        <v>657</v>
      </c>
      <c r="C442" t="s">
        <v>753</v>
      </c>
      <c r="D442" t="s">
        <v>627</v>
      </c>
      <c r="E442" t="s">
        <v>1038</v>
      </c>
      <c r="F442" t="s">
        <v>1113</v>
      </c>
      <c r="G442" t="s">
        <v>1113</v>
      </c>
      <c r="H442" t="s">
        <v>753</v>
      </c>
      <c r="I442" t="s">
        <v>499</v>
      </c>
      <c r="J442" s="363">
        <v>0</v>
      </c>
      <c r="K442" t="s">
        <v>1110</v>
      </c>
    </row>
    <row r="443" spans="1:11" ht="16.5">
      <c r="A443" s="419"/>
      <c r="B443" s="502" t="s">
        <v>657</v>
      </c>
      <c r="C443" t="s">
        <v>753</v>
      </c>
      <c r="D443" t="s">
        <v>585</v>
      </c>
      <c r="E443" t="s">
        <v>1111</v>
      </c>
      <c r="F443" t="s">
        <v>1113</v>
      </c>
      <c r="G443" t="s">
        <v>1113</v>
      </c>
      <c r="H443" t="s">
        <v>753</v>
      </c>
      <c r="I443" t="s">
        <v>499</v>
      </c>
      <c r="J443" s="363">
        <v>26115.831867419682</v>
      </c>
      <c r="K443" t="s">
        <v>1110</v>
      </c>
    </row>
    <row r="444" spans="1:11" ht="16.5">
      <c r="A444" s="419"/>
      <c r="B444" s="502" t="s">
        <v>657</v>
      </c>
      <c r="C444" t="s">
        <v>753</v>
      </c>
      <c r="D444" t="s">
        <v>585</v>
      </c>
      <c r="E444" t="s">
        <v>1038</v>
      </c>
      <c r="F444" t="s">
        <v>1113</v>
      </c>
      <c r="G444" t="s">
        <v>1113</v>
      </c>
      <c r="H444" t="s">
        <v>753</v>
      </c>
      <c r="I444" t="s">
        <v>499</v>
      </c>
      <c r="J444" s="363">
        <v>12879.529673178409</v>
      </c>
      <c r="K444" t="s">
        <v>1110</v>
      </c>
    </row>
    <row r="445" spans="1:11" ht="16.5">
      <c r="A445" s="419"/>
      <c r="B445" s="502" t="s">
        <v>657</v>
      </c>
      <c r="C445" t="s">
        <v>753</v>
      </c>
      <c r="D445" t="s">
        <v>585</v>
      </c>
      <c r="E445" t="s">
        <v>1049</v>
      </c>
      <c r="F445" t="s">
        <v>1113</v>
      </c>
      <c r="G445" t="s">
        <v>1113</v>
      </c>
      <c r="H445" t="s">
        <v>753</v>
      </c>
      <c r="I445" t="s">
        <v>499</v>
      </c>
      <c r="J445" s="363">
        <v>0</v>
      </c>
      <c r="K445" t="s">
        <v>1110</v>
      </c>
    </row>
    <row r="446" spans="1:11" ht="16.5">
      <c r="A446" s="419"/>
      <c r="B446" s="502" t="s">
        <v>657</v>
      </c>
      <c r="C446" t="s">
        <v>753</v>
      </c>
      <c r="D446" t="s">
        <v>585</v>
      </c>
      <c r="E446" t="s">
        <v>1041</v>
      </c>
      <c r="F446" t="s">
        <v>1113</v>
      </c>
      <c r="G446" t="s">
        <v>1113</v>
      </c>
      <c r="H446" t="s">
        <v>753</v>
      </c>
      <c r="I446" t="s">
        <v>499</v>
      </c>
      <c r="J446" s="363">
        <v>0</v>
      </c>
      <c r="K446" t="s">
        <v>1110</v>
      </c>
    </row>
    <row r="447" spans="1:11" ht="16.5">
      <c r="A447" s="419"/>
      <c r="B447" s="502" t="s">
        <v>657</v>
      </c>
      <c r="C447" t="s">
        <v>753</v>
      </c>
      <c r="D447" t="s">
        <v>585</v>
      </c>
      <c r="E447" t="s">
        <v>1043</v>
      </c>
      <c r="F447" t="s">
        <v>1113</v>
      </c>
      <c r="G447" t="s">
        <v>1113</v>
      </c>
      <c r="H447" t="s">
        <v>753</v>
      </c>
      <c r="I447" t="s">
        <v>499</v>
      </c>
      <c r="J447" s="363">
        <v>0</v>
      </c>
      <c r="K447" t="s">
        <v>1110</v>
      </c>
    </row>
    <row r="448" spans="1:11" ht="16.5">
      <c r="A448" s="419"/>
      <c r="B448" s="502" t="s">
        <v>657</v>
      </c>
      <c r="C448" t="s">
        <v>755</v>
      </c>
      <c r="D448" t="s">
        <v>627</v>
      </c>
      <c r="E448" t="s">
        <v>1074</v>
      </c>
      <c r="F448" t="s">
        <v>1113</v>
      </c>
      <c r="G448" t="s">
        <v>1113</v>
      </c>
      <c r="H448" t="s">
        <v>755</v>
      </c>
      <c r="I448" t="s">
        <v>499</v>
      </c>
      <c r="J448" s="363">
        <v>92.584019998148321</v>
      </c>
      <c r="K448" t="s">
        <v>1110</v>
      </c>
    </row>
    <row r="449" spans="1:11" ht="16.5">
      <c r="A449" s="419"/>
      <c r="B449" s="502" t="s">
        <v>657</v>
      </c>
      <c r="C449" t="s">
        <v>755</v>
      </c>
      <c r="D449" t="s">
        <v>627</v>
      </c>
      <c r="E449" t="s">
        <v>1038</v>
      </c>
      <c r="F449" t="s">
        <v>1113</v>
      </c>
      <c r="G449" t="s">
        <v>1113</v>
      </c>
      <c r="H449" t="s">
        <v>755</v>
      </c>
      <c r="I449" t="s">
        <v>499</v>
      </c>
      <c r="J449" s="363">
        <v>0</v>
      </c>
      <c r="K449" t="s">
        <v>1110</v>
      </c>
    </row>
    <row r="450" spans="1:11" ht="16.5">
      <c r="A450" s="419"/>
      <c r="B450" s="502" t="s">
        <v>657</v>
      </c>
      <c r="C450" t="s">
        <v>755</v>
      </c>
      <c r="D450" t="s">
        <v>585</v>
      </c>
      <c r="E450" t="s">
        <v>1111</v>
      </c>
      <c r="F450" t="s">
        <v>1113</v>
      </c>
      <c r="G450" t="s">
        <v>1113</v>
      </c>
      <c r="H450" t="s">
        <v>755</v>
      </c>
      <c r="I450" t="s">
        <v>499</v>
      </c>
      <c r="J450" s="363">
        <v>48478.539024164427</v>
      </c>
      <c r="K450" t="s">
        <v>1110</v>
      </c>
    </row>
    <row r="451" spans="1:11" ht="16.5">
      <c r="A451" s="419"/>
      <c r="B451" s="502" t="s">
        <v>657</v>
      </c>
      <c r="C451" t="s">
        <v>755</v>
      </c>
      <c r="D451" t="s">
        <v>585</v>
      </c>
      <c r="E451" t="s">
        <v>1038</v>
      </c>
      <c r="F451" t="s">
        <v>1113</v>
      </c>
      <c r="G451" t="s">
        <v>1113</v>
      </c>
      <c r="H451" t="s">
        <v>755</v>
      </c>
      <c r="I451" t="s">
        <v>499</v>
      </c>
      <c r="J451" s="363">
        <v>1176.4558837144709</v>
      </c>
      <c r="K451" t="s">
        <v>1110</v>
      </c>
    </row>
    <row r="452" spans="1:11" ht="16.5">
      <c r="A452" s="419"/>
      <c r="B452" s="502" t="s">
        <v>657</v>
      </c>
      <c r="C452" t="s">
        <v>755</v>
      </c>
      <c r="D452" t="s">
        <v>585</v>
      </c>
      <c r="E452" t="s">
        <v>1049</v>
      </c>
      <c r="F452" t="s">
        <v>1113</v>
      </c>
      <c r="G452" t="s">
        <v>1113</v>
      </c>
      <c r="H452" t="s">
        <v>755</v>
      </c>
      <c r="I452" t="s">
        <v>499</v>
      </c>
      <c r="J452" s="363">
        <v>0</v>
      </c>
      <c r="K452" t="s">
        <v>1110</v>
      </c>
    </row>
    <row r="453" spans="1:11" ht="16.5">
      <c r="A453" s="419"/>
      <c r="B453" s="502" t="s">
        <v>657</v>
      </c>
      <c r="C453" t="s">
        <v>755</v>
      </c>
      <c r="D453" t="s">
        <v>585</v>
      </c>
      <c r="E453" t="s">
        <v>1041</v>
      </c>
      <c r="F453" t="s">
        <v>1113</v>
      </c>
      <c r="G453" t="s">
        <v>1113</v>
      </c>
      <c r="H453" t="s">
        <v>755</v>
      </c>
      <c r="I453" t="s">
        <v>499</v>
      </c>
      <c r="J453" s="363">
        <v>33600.018516803997</v>
      </c>
      <c r="K453" t="s">
        <v>1110</v>
      </c>
    </row>
    <row r="454" spans="1:11" ht="16.5">
      <c r="A454" s="419"/>
      <c r="B454" s="502" t="s">
        <v>657</v>
      </c>
      <c r="C454" t="s">
        <v>755</v>
      </c>
      <c r="D454" t="s">
        <v>585</v>
      </c>
      <c r="E454" t="s">
        <v>1043</v>
      </c>
      <c r="F454" t="s">
        <v>1113</v>
      </c>
      <c r="G454" t="s">
        <v>1113</v>
      </c>
      <c r="H454" t="s">
        <v>755</v>
      </c>
      <c r="I454" t="s">
        <v>499</v>
      </c>
      <c r="J454" s="363">
        <v>0</v>
      </c>
      <c r="K454" t="s">
        <v>1110</v>
      </c>
    </row>
    <row r="455" spans="1:11" ht="16.5">
      <c r="A455" s="419"/>
      <c r="B455" s="502" t="s">
        <v>657</v>
      </c>
      <c r="C455" t="s">
        <v>757</v>
      </c>
      <c r="D455" t="s">
        <v>627</v>
      </c>
      <c r="E455" t="s">
        <v>1038</v>
      </c>
      <c r="F455" t="s">
        <v>1113</v>
      </c>
      <c r="G455" t="s">
        <v>1113</v>
      </c>
      <c r="H455" t="s">
        <v>757</v>
      </c>
      <c r="I455" t="s">
        <v>499</v>
      </c>
      <c r="J455" s="363">
        <v>0</v>
      </c>
      <c r="K455" t="s">
        <v>1110</v>
      </c>
    </row>
    <row r="456" spans="1:11" ht="16.5">
      <c r="A456" s="419"/>
      <c r="B456" s="502" t="s">
        <v>657</v>
      </c>
      <c r="C456" t="s">
        <v>757</v>
      </c>
      <c r="D456" t="s">
        <v>585</v>
      </c>
      <c r="E456" t="s">
        <v>1111</v>
      </c>
      <c r="F456" t="s">
        <v>1113</v>
      </c>
      <c r="G456" t="s">
        <v>1113</v>
      </c>
      <c r="H456" t="s">
        <v>757</v>
      </c>
      <c r="I456" t="s">
        <v>499</v>
      </c>
      <c r="J456" s="363">
        <v>20905.073604295896</v>
      </c>
      <c r="K456" t="s">
        <v>1110</v>
      </c>
    </row>
    <row r="457" spans="1:11" ht="16.5">
      <c r="A457" s="419"/>
      <c r="B457" s="502" t="s">
        <v>657</v>
      </c>
      <c r="C457" t="s">
        <v>757</v>
      </c>
      <c r="D457" t="s">
        <v>585</v>
      </c>
      <c r="E457" t="s">
        <v>1038</v>
      </c>
      <c r="F457" t="s">
        <v>1113</v>
      </c>
      <c r="G457" t="s">
        <v>1113</v>
      </c>
      <c r="H457" t="s">
        <v>757</v>
      </c>
      <c r="I457" t="s">
        <v>499</v>
      </c>
      <c r="J457" s="363">
        <v>22426.46051291547</v>
      </c>
      <c r="K457" t="s">
        <v>1110</v>
      </c>
    </row>
    <row r="458" spans="1:11" ht="16.5">
      <c r="A458" s="419"/>
      <c r="B458" s="502" t="s">
        <v>657</v>
      </c>
      <c r="C458" t="s">
        <v>757</v>
      </c>
      <c r="D458" t="s">
        <v>585</v>
      </c>
      <c r="E458" t="s">
        <v>1049</v>
      </c>
      <c r="F458" t="s">
        <v>1113</v>
      </c>
      <c r="G458" t="s">
        <v>1113</v>
      </c>
      <c r="H458" t="s">
        <v>757</v>
      </c>
      <c r="I458" t="s">
        <v>499</v>
      </c>
      <c r="J458" s="363">
        <v>9258.4019998148324</v>
      </c>
      <c r="K458" t="s">
        <v>1110</v>
      </c>
    </row>
    <row r="459" spans="1:11" ht="16.5">
      <c r="A459" s="419"/>
      <c r="B459" s="502" t="s">
        <v>657</v>
      </c>
      <c r="C459" t="s">
        <v>757</v>
      </c>
      <c r="D459" t="s">
        <v>585</v>
      </c>
      <c r="E459" t="s">
        <v>1041</v>
      </c>
      <c r="F459" t="s">
        <v>1113</v>
      </c>
      <c r="G459" t="s">
        <v>1113</v>
      </c>
      <c r="H459" t="s">
        <v>757</v>
      </c>
      <c r="I459" t="s">
        <v>499</v>
      </c>
      <c r="J459" s="363">
        <v>17183.307101194332</v>
      </c>
      <c r="K459" t="s">
        <v>1110</v>
      </c>
    </row>
    <row r="460" spans="1:11" ht="16.5">
      <c r="A460" s="419"/>
      <c r="B460" s="502" t="s">
        <v>657</v>
      </c>
      <c r="C460" t="s">
        <v>757</v>
      </c>
      <c r="D460" t="s">
        <v>585</v>
      </c>
      <c r="E460" t="s">
        <v>1043</v>
      </c>
      <c r="F460" t="s">
        <v>1113</v>
      </c>
      <c r="G460" t="s">
        <v>1113</v>
      </c>
      <c r="H460" t="s">
        <v>757</v>
      </c>
      <c r="I460" t="s">
        <v>499</v>
      </c>
      <c r="J460" s="363">
        <v>0</v>
      </c>
      <c r="K460" t="s">
        <v>1110</v>
      </c>
    </row>
    <row r="461" spans="1:11" ht="16.5">
      <c r="A461" s="419"/>
      <c r="B461" s="502" t="s">
        <v>657</v>
      </c>
      <c r="C461" t="s">
        <v>759</v>
      </c>
      <c r="D461" t="s">
        <v>627</v>
      </c>
      <c r="E461" t="s">
        <v>1038</v>
      </c>
      <c r="F461" s="362" t="s">
        <v>1110</v>
      </c>
      <c r="G461" s="362" t="s">
        <v>1110</v>
      </c>
      <c r="I461" t="s">
        <v>499</v>
      </c>
      <c r="J461" s="363">
        <v>0</v>
      </c>
      <c r="K461" t="s">
        <v>1110</v>
      </c>
    </row>
    <row r="462" spans="1:11" ht="16.5">
      <c r="A462" s="419"/>
      <c r="B462" s="502" t="s">
        <v>657</v>
      </c>
      <c r="C462" t="s">
        <v>759</v>
      </c>
      <c r="D462" t="s">
        <v>585</v>
      </c>
      <c r="E462" t="s">
        <v>1111</v>
      </c>
      <c r="F462" s="362" t="s">
        <v>1110</v>
      </c>
      <c r="G462" s="362" t="s">
        <v>1110</v>
      </c>
      <c r="I462" t="s">
        <v>499</v>
      </c>
      <c r="J462" s="363">
        <v>35424.266271641514</v>
      </c>
      <c r="K462" t="s">
        <v>1110</v>
      </c>
    </row>
    <row r="463" spans="1:11" ht="16.5">
      <c r="A463" s="419"/>
      <c r="B463" s="502" t="s">
        <v>657</v>
      </c>
      <c r="C463" t="s">
        <v>759</v>
      </c>
      <c r="D463" t="s">
        <v>585</v>
      </c>
      <c r="E463" t="s">
        <v>1038</v>
      </c>
      <c r="F463" s="362" t="s">
        <v>1110</v>
      </c>
      <c r="G463" s="362" t="s">
        <v>1110</v>
      </c>
      <c r="I463" t="s">
        <v>499</v>
      </c>
      <c r="J463" s="363">
        <v>11208.638089065827</v>
      </c>
      <c r="K463" t="s">
        <v>1110</v>
      </c>
    </row>
    <row r="464" spans="1:11" ht="16.5">
      <c r="A464" s="419"/>
      <c r="B464" s="502" t="s">
        <v>657</v>
      </c>
      <c r="C464" t="s">
        <v>759</v>
      </c>
      <c r="D464" t="s">
        <v>585</v>
      </c>
      <c r="E464" t="s">
        <v>1049</v>
      </c>
      <c r="F464" s="362" t="s">
        <v>1110</v>
      </c>
      <c r="G464" s="362" t="s">
        <v>1110</v>
      </c>
      <c r="I464" t="s">
        <v>499</v>
      </c>
      <c r="J464" s="363">
        <v>16665.123599666698</v>
      </c>
      <c r="K464" t="s">
        <v>1110</v>
      </c>
    </row>
    <row r="465" spans="1:11" ht="16.5">
      <c r="A465" s="419"/>
      <c r="B465" s="502" t="s">
        <v>657</v>
      </c>
      <c r="C465" t="s">
        <v>759</v>
      </c>
      <c r="D465" t="s">
        <v>585</v>
      </c>
      <c r="E465" t="s">
        <v>1041</v>
      </c>
      <c r="F465" s="362" t="s">
        <v>1110</v>
      </c>
      <c r="G465" s="362" t="s">
        <v>1110</v>
      </c>
      <c r="I465" t="s">
        <v>499</v>
      </c>
      <c r="J465" s="363">
        <v>251866.82714563466</v>
      </c>
      <c r="K465" t="s">
        <v>1110</v>
      </c>
    </row>
    <row r="466" spans="1:11" ht="16.5">
      <c r="A466" s="419"/>
      <c r="B466" s="502" t="s">
        <v>657</v>
      </c>
      <c r="C466" t="s">
        <v>759</v>
      </c>
      <c r="D466" t="s">
        <v>585</v>
      </c>
      <c r="E466" t="s">
        <v>1043</v>
      </c>
      <c r="F466" s="362" t="s">
        <v>1110</v>
      </c>
      <c r="G466" s="362" t="s">
        <v>1110</v>
      </c>
      <c r="I466" t="s">
        <v>499</v>
      </c>
      <c r="J466" s="363">
        <v>37352.98583464494</v>
      </c>
      <c r="K466" t="s">
        <v>1110</v>
      </c>
    </row>
    <row r="467" spans="1:11" ht="16.5">
      <c r="A467" s="419"/>
      <c r="B467" s="502" t="s">
        <v>657</v>
      </c>
      <c r="C467" t="s">
        <v>761</v>
      </c>
      <c r="D467" t="s">
        <v>627</v>
      </c>
      <c r="E467" t="s">
        <v>1038</v>
      </c>
      <c r="F467" t="s">
        <v>1113</v>
      </c>
      <c r="G467" t="s">
        <v>1113</v>
      </c>
      <c r="H467" t="s">
        <v>761</v>
      </c>
      <c r="I467" t="s">
        <v>499</v>
      </c>
      <c r="J467" s="363">
        <v>36796.565132858064</v>
      </c>
      <c r="K467" t="s">
        <v>1110</v>
      </c>
    </row>
    <row r="468" spans="1:11" ht="16.5">
      <c r="A468" s="419"/>
      <c r="B468" s="502" t="s">
        <v>657</v>
      </c>
      <c r="C468" t="s">
        <v>761</v>
      </c>
      <c r="D468" t="s">
        <v>585</v>
      </c>
      <c r="E468" t="s">
        <v>1111</v>
      </c>
      <c r="F468" t="s">
        <v>1113</v>
      </c>
      <c r="G468" t="s">
        <v>1113</v>
      </c>
      <c r="H468" t="s">
        <v>761</v>
      </c>
      <c r="I468" t="s">
        <v>499</v>
      </c>
      <c r="J468" s="363">
        <v>157574.17831682251</v>
      </c>
      <c r="K468" t="s">
        <v>1110</v>
      </c>
    </row>
    <row r="469" spans="1:11" ht="16.5">
      <c r="A469" s="419"/>
      <c r="B469" s="502" t="s">
        <v>657</v>
      </c>
      <c r="C469" t="s">
        <v>761</v>
      </c>
      <c r="D469" t="s">
        <v>585</v>
      </c>
      <c r="E469" t="s">
        <v>1038</v>
      </c>
      <c r="F469" t="s">
        <v>1113</v>
      </c>
      <c r="G469" t="s">
        <v>1113</v>
      </c>
      <c r="H469" t="s">
        <v>761</v>
      </c>
      <c r="I469" t="s">
        <v>499</v>
      </c>
      <c r="J469" s="363">
        <v>48519.238959355614</v>
      </c>
      <c r="K469" t="s">
        <v>1110</v>
      </c>
    </row>
    <row r="470" spans="1:11" ht="16.5">
      <c r="A470" s="419"/>
      <c r="B470" s="502" t="s">
        <v>657</v>
      </c>
      <c r="C470" t="s">
        <v>761</v>
      </c>
      <c r="D470" t="s">
        <v>585</v>
      </c>
      <c r="E470" t="s">
        <v>1049</v>
      </c>
      <c r="F470" t="s">
        <v>1113</v>
      </c>
      <c r="G470" t="s">
        <v>1113</v>
      </c>
      <c r="H470" t="s">
        <v>761</v>
      </c>
      <c r="I470" t="s">
        <v>499</v>
      </c>
      <c r="J470" s="363">
        <v>93583.955189334316</v>
      </c>
      <c r="K470" t="s">
        <v>1110</v>
      </c>
    </row>
    <row r="471" spans="1:11" ht="16.5">
      <c r="A471" s="419"/>
      <c r="B471" s="502" t="s">
        <v>657</v>
      </c>
      <c r="C471" t="s">
        <v>761</v>
      </c>
      <c r="D471" t="s">
        <v>585</v>
      </c>
      <c r="E471" t="s">
        <v>1041</v>
      </c>
      <c r="F471" t="s">
        <v>1113</v>
      </c>
      <c r="G471" t="s">
        <v>1113</v>
      </c>
      <c r="H471" t="s">
        <v>761</v>
      </c>
      <c r="I471" t="s">
        <v>499</v>
      </c>
      <c r="J471" s="363">
        <v>114848.71771132301</v>
      </c>
      <c r="K471" t="s">
        <v>1110</v>
      </c>
    </row>
    <row r="472" spans="1:11" ht="16.5">
      <c r="A472" s="419"/>
      <c r="B472" s="502" t="s">
        <v>657</v>
      </c>
      <c r="C472" t="s">
        <v>761</v>
      </c>
      <c r="D472" t="s">
        <v>585</v>
      </c>
      <c r="E472" t="s">
        <v>1112</v>
      </c>
      <c r="F472" t="s">
        <v>1113</v>
      </c>
      <c r="G472" t="s">
        <v>1113</v>
      </c>
      <c r="H472" t="s">
        <v>761</v>
      </c>
      <c r="I472" t="s">
        <v>499</v>
      </c>
      <c r="J472" s="363">
        <v>0</v>
      </c>
      <c r="K472" t="s">
        <v>1110</v>
      </c>
    </row>
    <row r="473" spans="1:11" ht="16.5">
      <c r="A473" s="419"/>
      <c r="B473" s="502" t="s">
        <v>657</v>
      </c>
      <c r="C473" t="s">
        <v>761</v>
      </c>
      <c r="D473" t="s">
        <v>585</v>
      </c>
      <c r="E473" t="s">
        <v>1043</v>
      </c>
      <c r="F473" t="s">
        <v>1113</v>
      </c>
      <c r="G473" t="s">
        <v>1113</v>
      </c>
      <c r="H473" t="s">
        <v>761</v>
      </c>
      <c r="I473" t="s">
        <v>499</v>
      </c>
      <c r="J473" s="363">
        <v>2122.8219609295434</v>
      </c>
      <c r="K473" t="s">
        <v>1110</v>
      </c>
    </row>
    <row r="474" spans="1:11" ht="16.5">
      <c r="A474" s="419"/>
      <c r="B474" s="502" t="s">
        <v>657</v>
      </c>
      <c r="C474" t="s">
        <v>763</v>
      </c>
      <c r="D474" t="s">
        <v>627</v>
      </c>
      <c r="E474" t="s">
        <v>1074</v>
      </c>
      <c r="F474" t="s">
        <v>1113</v>
      </c>
      <c r="G474" t="s">
        <v>1113</v>
      </c>
      <c r="H474" t="s">
        <v>763</v>
      </c>
      <c r="I474" t="s">
        <v>499</v>
      </c>
      <c r="J474" s="363">
        <v>841.58874178316819</v>
      </c>
      <c r="K474" t="s">
        <v>1110</v>
      </c>
    </row>
    <row r="475" spans="1:11" ht="16.5">
      <c r="A475" s="419"/>
      <c r="B475" s="502" t="s">
        <v>657</v>
      </c>
      <c r="C475" t="s">
        <v>763</v>
      </c>
      <c r="D475" t="s">
        <v>627</v>
      </c>
      <c r="E475" t="s">
        <v>1038</v>
      </c>
      <c r="F475" t="s">
        <v>1113</v>
      </c>
      <c r="G475" t="s">
        <v>1113</v>
      </c>
      <c r="H475" t="s">
        <v>763</v>
      </c>
      <c r="I475" t="s">
        <v>499</v>
      </c>
      <c r="J475" s="363">
        <v>4302.4164429219518</v>
      </c>
      <c r="K475" t="s">
        <v>1110</v>
      </c>
    </row>
    <row r="476" spans="1:11" ht="16.5">
      <c r="A476" s="419"/>
      <c r="B476" s="502" t="s">
        <v>657</v>
      </c>
      <c r="C476" t="s">
        <v>763</v>
      </c>
      <c r="D476" t="s">
        <v>585</v>
      </c>
      <c r="E476" t="s">
        <v>1111</v>
      </c>
      <c r="F476" t="s">
        <v>1113</v>
      </c>
      <c r="G476" t="s">
        <v>1113</v>
      </c>
      <c r="H476" t="s">
        <v>763</v>
      </c>
      <c r="I476" t="s">
        <v>499</v>
      </c>
      <c r="J476" s="363">
        <v>21797.815017128043</v>
      </c>
      <c r="K476" t="s">
        <v>1110</v>
      </c>
    </row>
    <row r="477" spans="1:11" ht="16.5">
      <c r="A477" s="419"/>
      <c r="B477" s="502" t="s">
        <v>657</v>
      </c>
      <c r="C477" t="s">
        <v>763</v>
      </c>
      <c r="D477" t="s">
        <v>585</v>
      </c>
      <c r="E477" t="s">
        <v>1038</v>
      </c>
      <c r="F477" t="s">
        <v>1113</v>
      </c>
      <c r="G477" t="s">
        <v>1113</v>
      </c>
      <c r="H477" t="s">
        <v>763</v>
      </c>
      <c r="I477" t="s">
        <v>499</v>
      </c>
      <c r="J477" s="363">
        <v>920.0351819275993</v>
      </c>
      <c r="K477" t="s">
        <v>1110</v>
      </c>
    </row>
    <row r="478" spans="1:11" ht="16.5">
      <c r="A478" s="419"/>
      <c r="B478" s="502" t="s">
        <v>657</v>
      </c>
      <c r="C478" t="s">
        <v>763</v>
      </c>
      <c r="D478" t="s">
        <v>585</v>
      </c>
      <c r="E478" t="s">
        <v>1049</v>
      </c>
      <c r="F478" t="s">
        <v>1113</v>
      </c>
      <c r="G478" t="s">
        <v>1113</v>
      </c>
      <c r="H478" t="s">
        <v>763</v>
      </c>
      <c r="I478" t="s">
        <v>499</v>
      </c>
      <c r="J478" s="363">
        <v>3194.1486899361171</v>
      </c>
      <c r="K478" t="s">
        <v>1110</v>
      </c>
    </row>
    <row r="479" spans="1:11" ht="16.5">
      <c r="A479" s="419"/>
      <c r="B479" s="502" t="s">
        <v>657</v>
      </c>
      <c r="C479" t="s">
        <v>763</v>
      </c>
      <c r="D479" t="s">
        <v>585</v>
      </c>
      <c r="E479" t="s">
        <v>1041</v>
      </c>
      <c r="F479" t="s">
        <v>1113</v>
      </c>
      <c r="G479" t="s">
        <v>1113</v>
      </c>
      <c r="H479" t="s">
        <v>763</v>
      </c>
      <c r="I479" t="s">
        <v>499</v>
      </c>
      <c r="J479" s="363">
        <v>5905.453198777891</v>
      </c>
      <c r="K479" t="s">
        <v>1110</v>
      </c>
    </row>
    <row r="480" spans="1:11" ht="16.5">
      <c r="A480" s="419"/>
      <c r="B480" s="502" t="s">
        <v>657</v>
      </c>
      <c r="C480" t="s">
        <v>763</v>
      </c>
      <c r="D480" t="s">
        <v>585</v>
      </c>
      <c r="E480" t="s">
        <v>1043</v>
      </c>
      <c r="F480" t="s">
        <v>1113</v>
      </c>
      <c r="G480" t="s">
        <v>1113</v>
      </c>
      <c r="H480" t="s">
        <v>763</v>
      </c>
      <c r="I480" t="s">
        <v>499</v>
      </c>
      <c r="J480" s="363">
        <v>0</v>
      </c>
      <c r="K480" t="s">
        <v>1110</v>
      </c>
    </row>
    <row r="481" spans="1:11" ht="16.5">
      <c r="A481" s="419"/>
      <c r="B481" s="502" t="s">
        <v>657</v>
      </c>
      <c r="C481" t="s">
        <v>765</v>
      </c>
      <c r="D481" t="s">
        <v>627</v>
      </c>
      <c r="E481" t="s">
        <v>1074</v>
      </c>
      <c r="F481" t="s">
        <v>1113</v>
      </c>
      <c r="G481" t="s">
        <v>1113</v>
      </c>
      <c r="H481" t="s">
        <v>765</v>
      </c>
      <c r="I481" t="s">
        <v>499</v>
      </c>
      <c r="J481" s="363">
        <v>23549.800944357004</v>
      </c>
      <c r="K481" t="s">
        <v>1110</v>
      </c>
    </row>
    <row r="482" spans="1:11" ht="16.5">
      <c r="A482" s="419"/>
      <c r="B482" s="502" t="s">
        <v>657</v>
      </c>
      <c r="C482" t="s">
        <v>765</v>
      </c>
      <c r="D482" t="s">
        <v>627</v>
      </c>
      <c r="E482" t="s">
        <v>1038</v>
      </c>
      <c r="F482" t="s">
        <v>1113</v>
      </c>
      <c r="G482" t="s">
        <v>1113</v>
      </c>
      <c r="H482" t="s">
        <v>765</v>
      </c>
      <c r="I482" t="s">
        <v>499</v>
      </c>
      <c r="J482" s="363">
        <v>355643.0330524951</v>
      </c>
      <c r="K482" t="s">
        <v>1110</v>
      </c>
    </row>
    <row r="483" spans="1:11" ht="16.5">
      <c r="A483" s="419"/>
      <c r="B483" s="502" t="s">
        <v>657</v>
      </c>
      <c r="C483" t="s">
        <v>765</v>
      </c>
      <c r="D483" t="s">
        <v>585</v>
      </c>
      <c r="E483" t="s">
        <v>1111</v>
      </c>
      <c r="F483" t="s">
        <v>1113</v>
      </c>
      <c r="G483" t="s">
        <v>1113</v>
      </c>
      <c r="H483" t="s">
        <v>765</v>
      </c>
      <c r="I483" t="s">
        <v>499</v>
      </c>
      <c r="J483" s="363">
        <v>144360.86473474678</v>
      </c>
      <c r="K483" t="s">
        <v>1110</v>
      </c>
    </row>
    <row r="484" spans="1:11" ht="16.5">
      <c r="A484" s="419"/>
      <c r="B484" s="502" t="s">
        <v>657</v>
      </c>
      <c r="C484" t="s">
        <v>765</v>
      </c>
      <c r="D484" t="s">
        <v>585</v>
      </c>
      <c r="E484" t="s">
        <v>1038</v>
      </c>
      <c r="F484" t="s">
        <v>1113</v>
      </c>
      <c r="G484" t="s">
        <v>1113</v>
      </c>
      <c r="H484" t="s">
        <v>765</v>
      </c>
      <c r="I484" t="s">
        <v>499</v>
      </c>
      <c r="J484" s="363">
        <v>0</v>
      </c>
      <c r="K484" t="s">
        <v>1110</v>
      </c>
    </row>
    <row r="485" spans="1:11" ht="16.5">
      <c r="A485" s="419"/>
      <c r="B485" s="502" t="s">
        <v>657</v>
      </c>
      <c r="C485" t="s">
        <v>765</v>
      </c>
      <c r="D485" t="s">
        <v>585</v>
      </c>
      <c r="E485" t="s">
        <v>1049</v>
      </c>
      <c r="F485" t="s">
        <v>1113</v>
      </c>
      <c r="G485" t="s">
        <v>1113</v>
      </c>
      <c r="H485" t="s">
        <v>765</v>
      </c>
      <c r="I485" t="s">
        <v>499</v>
      </c>
      <c r="J485" s="363">
        <v>0</v>
      </c>
      <c r="K485" t="s">
        <v>1110</v>
      </c>
    </row>
    <row r="486" spans="1:11" ht="16.5">
      <c r="A486" s="419"/>
      <c r="B486" s="502" t="s">
        <v>657</v>
      </c>
      <c r="C486" t="s">
        <v>765</v>
      </c>
      <c r="D486" t="s">
        <v>585</v>
      </c>
      <c r="E486" t="s">
        <v>1041</v>
      </c>
      <c r="F486" t="s">
        <v>1113</v>
      </c>
      <c r="G486" t="s">
        <v>1113</v>
      </c>
      <c r="H486" t="s">
        <v>765</v>
      </c>
      <c r="I486" t="s">
        <v>499</v>
      </c>
      <c r="J486" s="363">
        <v>30915.655957781684</v>
      </c>
      <c r="K486" t="s">
        <v>1110</v>
      </c>
    </row>
    <row r="487" spans="1:11" ht="16.5">
      <c r="A487" s="419"/>
      <c r="B487" s="502" t="s">
        <v>657</v>
      </c>
      <c r="C487" t="s">
        <v>765</v>
      </c>
      <c r="D487" t="s">
        <v>585</v>
      </c>
      <c r="E487" t="s">
        <v>1043</v>
      </c>
      <c r="F487" t="s">
        <v>1113</v>
      </c>
      <c r="G487" t="s">
        <v>1113</v>
      </c>
      <c r="H487" t="s">
        <v>765</v>
      </c>
      <c r="I487" t="s">
        <v>499</v>
      </c>
      <c r="J487" s="363">
        <v>0</v>
      </c>
      <c r="K487" t="s">
        <v>1110</v>
      </c>
    </row>
    <row r="488" spans="1:11" ht="16.5">
      <c r="A488" s="419"/>
      <c r="B488" s="502" t="s">
        <v>657</v>
      </c>
      <c r="C488" t="s">
        <v>767</v>
      </c>
      <c r="D488" t="s">
        <v>627</v>
      </c>
      <c r="E488" t="s">
        <v>1038</v>
      </c>
      <c r="F488" t="s">
        <v>1113</v>
      </c>
      <c r="G488" t="s">
        <v>1113</v>
      </c>
      <c r="H488" t="s">
        <v>767</v>
      </c>
      <c r="I488" t="s">
        <v>499</v>
      </c>
      <c r="J488" s="363">
        <v>0</v>
      </c>
      <c r="K488" t="s">
        <v>1110</v>
      </c>
    </row>
    <row r="489" spans="1:11" ht="16.5">
      <c r="A489" s="419"/>
      <c r="B489" s="502" t="s">
        <v>657</v>
      </c>
      <c r="C489" t="s">
        <v>767</v>
      </c>
      <c r="D489" t="s">
        <v>585</v>
      </c>
      <c r="E489" t="s">
        <v>1111</v>
      </c>
      <c r="F489" t="s">
        <v>1113</v>
      </c>
      <c r="G489" t="s">
        <v>1113</v>
      </c>
      <c r="H489" t="s">
        <v>767</v>
      </c>
      <c r="I489" t="s">
        <v>499</v>
      </c>
      <c r="J489" s="363">
        <v>1217.7390982316451</v>
      </c>
      <c r="K489" t="s">
        <v>1110</v>
      </c>
    </row>
    <row r="490" spans="1:11" ht="16.5">
      <c r="A490" s="419"/>
      <c r="B490" s="502" t="s">
        <v>657</v>
      </c>
      <c r="C490" t="s">
        <v>767</v>
      </c>
      <c r="D490" t="s">
        <v>585</v>
      </c>
      <c r="E490" t="s">
        <v>1038</v>
      </c>
      <c r="F490" t="s">
        <v>1113</v>
      </c>
      <c r="G490" t="s">
        <v>1113</v>
      </c>
      <c r="H490" t="s">
        <v>767</v>
      </c>
      <c r="I490" t="s">
        <v>499</v>
      </c>
      <c r="J490" s="363">
        <v>0</v>
      </c>
      <c r="K490" t="s">
        <v>1110</v>
      </c>
    </row>
    <row r="491" spans="1:11" ht="16.5">
      <c r="A491" s="419"/>
      <c r="B491" s="502" t="s">
        <v>657</v>
      </c>
      <c r="C491" t="s">
        <v>767</v>
      </c>
      <c r="D491" t="s">
        <v>585</v>
      </c>
      <c r="E491" t="s">
        <v>1049</v>
      </c>
      <c r="F491" t="s">
        <v>1113</v>
      </c>
      <c r="G491" t="s">
        <v>1113</v>
      </c>
      <c r="H491" t="s">
        <v>767</v>
      </c>
      <c r="I491" t="s">
        <v>499</v>
      </c>
      <c r="J491" s="363">
        <v>0</v>
      </c>
      <c r="K491" t="s">
        <v>1110</v>
      </c>
    </row>
    <row r="492" spans="1:11" ht="16.5">
      <c r="A492" s="419"/>
      <c r="B492" s="502" t="s">
        <v>657</v>
      </c>
      <c r="C492" t="s">
        <v>767</v>
      </c>
      <c r="D492" t="s">
        <v>585</v>
      </c>
      <c r="E492" t="s">
        <v>1041</v>
      </c>
      <c r="F492" t="s">
        <v>1113</v>
      </c>
      <c r="G492" t="s">
        <v>1113</v>
      </c>
      <c r="H492" t="s">
        <v>767</v>
      </c>
      <c r="I492" t="s">
        <v>499</v>
      </c>
      <c r="J492" s="363">
        <v>46.29200999907416</v>
      </c>
      <c r="K492" t="s">
        <v>1110</v>
      </c>
    </row>
    <row r="493" spans="1:11" ht="16.5">
      <c r="A493" s="419"/>
      <c r="B493" s="502" t="s">
        <v>657</v>
      </c>
      <c r="C493" t="s">
        <v>767</v>
      </c>
      <c r="D493" t="s">
        <v>585</v>
      </c>
      <c r="E493" t="s">
        <v>1112</v>
      </c>
      <c r="F493" t="s">
        <v>1113</v>
      </c>
      <c r="G493" t="s">
        <v>1113</v>
      </c>
      <c r="H493" t="s">
        <v>767</v>
      </c>
      <c r="I493" t="s">
        <v>499</v>
      </c>
      <c r="J493" s="363">
        <v>0</v>
      </c>
      <c r="K493" t="s">
        <v>1110</v>
      </c>
    </row>
    <row r="494" spans="1:11" ht="16.5">
      <c r="A494" s="419"/>
      <c r="B494" s="502" t="s">
        <v>657</v>
      </c>
      <c r="C494" t="s">
        <v>767</v>
      </c>
      <c r="D494" t="s">
        <v>585</v>
      </c>
      <c r="E494" t="s">
        <v>1043</v>
      </c>
      <c r="F494" t="s">
        <v>1113</v>
      </c>
      <c r="G494" t="s">
        <v>1113</v>
      </c>
      <c r="H494" t="s">
        <v>767</v>
      </c>
      <c r="I494" t="s">
        <v>499</v>
      </c>
      <c r="J494" s="363">
        <v>0</v>
      </c>
      <c r="K494" t="s">
        <v>1110</v>
      </c>
    </row>
    <row r="495" spans="1:11" ht="16.5">
      <c r="A495" s="419"/>
      <c r="B495" s="502" t="s">
        <v>657</v>
      </c>
      <c r="C495" t="s">
        <v>769</v>
      </c>
      <c r="D495" t="s">
        <v>627</v>
      </c>
      <c r="E495" t="s">
        <v>1038</v>
      </c>
      <c r="F495" t="s">
        <v>1113</v>
      </c>
      <c r="G495" t="s">
        <v>1113</v>
      </c>
      <c r="H495" t="s">
        <v>769</v>
      </c>
      <c r="I495" t="s">
        <v>499</v>
      </c>
      <c r="J495" s="363">
        <v>23630.747153041382</v>
      </c>
      <c r="K495" t="s">
        <v>1110</v>
      </c>
    </row>
    <row r="496" spans="1:11" ht="16.5">
      <c r="A496" s="419"/>
      <c r="B496" s="502" t="s">
        <v>657</v>
      </c>
      <c r="C496" t="s">
        <v>769</v>
      </c>
      <c r="D496" t="s">
        <v>585</v>
      </c>
      <c r="E496" t="s">
        <v>1111</v>
      </c>
      <c r="F496" t="s">
        <v>1113</v>
      </c>
      <c r="G496" t="s">
        <v>1113</v>
      </c>
      <c r="H496" t="s">
        <v>769</v>
      </c>
      <c r="I496" t="s">
        <v>499</v>
      </c>
      <c r="J496" s="363">
        <v>0</v>
      </c>
      <c r="K496" t="s">
        <v>1110</v>
      </c>
    </row>
    <row r="497" spans="1:11" ht="16.5">
      <c r="A497" s="419"/>
      <c r="B497" s="502" t="s">
        <v>657</v>
      </c>
      <c r="C497" t="s">
        <v>769</v>
      </c>
      <c r="D497" t="s">
        <v>585</v>
      </c>
      <c r="E497" t="s">
        <v>1038</v>
      </c>
      <c r="F497" t="s">
        <v>1113</v>
      </c>
      <c r="G497" t="s">
        <v>1113</v>
      </c>
      <c r="H497" t="s">
        <v>769</v>
      </c>
      <c r="I497" t="s">
        <v>499</v>
      </c>
      <c r="J497" s="363">
        <v>9110.6749375057861</v>
      </c>
      <c r="K497" t="s">
        <v>1110</v>
      </c>
    </row>
    <row r="498" spans="1:11" ht="16.5">
      <c r="A498" s="419"/>
      <c r="B498" s="502" t="s">
        <v>657</v>
      </c>
      <c r="C498" t="s">
        <v>769</v>
      </c>
      <c r="D498" t="s">
        <v>585</v>
      </c>
      <c r="E498" t="s">
        <v>1049</v>
      </c>
      <c r="F498" t="s">
        <v>1113</v>
      </c>
      <c r="G498" t="s">
        <v>1113</v>
      </c>
      <c r="H498" t="s">
        <v>769</v>
      </c>
      <c r="I498" t="s">
        <v>499</v>
      </c>
      <c r="J498" s="363">
        <v>0</v>
      </c>
      <c r="K498" t="s">
        <v>1110</v>
      </c>
    </row>
    <row r="499" spans="1:11" ht="16.5">
      <c r="A499" s="419"/>
      <c r="B499" s="502" t="s">
        <v>657</v>
      </c>
      <c r="C499" t="s">
        <v>769</v>
      </c>
      <c r="D499" t="s">
        <v>585</v>
      </c>
      <c r="E499" t="s">
        <v>1041</v>
      </c>
      <c r="F499" t="s">
        <v>1113</v>
      </c>
      <c r="G499" t="s">
        <v>1113</v>
      </c>
      <c r="H499" t="s">
        <v>769</v>
      </c>
      <c r="I499" t="s">
        <v>499</v>
      </c>
      <c r="J499" s="363">
        <v>0</v>
      </c>
      <c r="K499" t="s">
        <v>1110</v>
      </c>
    </row>
    <row r="500" spans="1:11" ht="16.5">
      <c r="A500" s="419"/>
      <c r="B500" s="502" t="s">
        <v>657</v>
      </c>
      <c r="C500" t="s">
        <v>769</v>
      </c>
      <c r="D500" t="s">
        <v>585</v>
      </c>
      <c r="E500" t="s">
        <v>1043</v>
      </c>
      <c r="F500" t="s">
        <v>1113</v>
      </c>
      <c r="G500" t="s">
        <v>1113</v>
      </c>
      <c r="H500" t="s">
        <v>769</v>
      </c>
      <c r="I500" t="s">
        <v>499</v>
      </c>
      <c r="J500" s="363">
        <v>0</v>
      </c>
      <c r="K500" t="s">
        <v>1110</v>
      </c>
    </row>
    <row r="501" spans="1:11" ht="16.5">
      <c r="A501" s="419"/>
      <c r="B501" s="502" t="s">
        <v>657</v>
      </c>
      <c r="C501" t="s">
        <v>771</v>
      </c>
      <c r="D501" t="s">
        <v>627</v>
      </c>
      <c r="E501" t="s">
        <v>1038</v>
      </c>
      <c r="F501" t="s">
        <v>1113</v>
      </c>
      <c r="G501" t="s">
        <v>1113</v>
      </c>
      <c r="H501" t="s">
        <v>771</v>
      </c>
      <c r="I501" t="s">
        <v>499</v>
      </c>
      <c r="J501" s="363">
        <v>0</v>
      </c>
      <c r="K501" t="s">
        <v>1110</v>
      </c>
    </row>
    <row r="502" spans="1:11" ht="16.5">
      <c r="A502" s="419"/>
      <c r="B502" s="502" t="s">
        <v>657</v>
      </c>
      <c r="C502" t="s">
        <v>771</v>
      </c>
      <c r="D502" t="s">
        <v>585</v>
      </c>
      <c r="E502" t="s">
        <v>1111</v>
      </c>
      <c r="F502" t="s">
        <v>1113</v>
      </c>
      <c r="G502" t="s">
        <v>1113</v>
      </c>
      <c r="H502" t="s">
        <v>771</v>
      </c>
      <c r="I502" t="s">
        <v>499</v>
      </c>
      <c r="J502" s="363">
        <v>40770.132395148597</v>
      </c>
      <c r="K502" t="s">
        <v>1110</v>
      </c>
    </row>
    <row r="503" spans="1:11" ht="16.5">
      <c r="A503" s="419"/>
      <c r="B503" s="502" t="s">
        <v>657</v>
      </c>
      <c r="C503" t="s">
        <v>771</v>
      </c>
      <c r="D503" t="s">
        <v>585</v>
      </c>
      <c r="E503" t="s">
        <v>1038</v>
      </c>
      <c r="F503" t="s">
        <v>1113</v>
      </c>
      <c r="G503" t="s">
        <v>1113</v>
      </c>
      <c r="H503" t="s">
        <v>771</v>
      </c>
      <c r="I503" t="s">
        <v>499</v>
      </c>
      <c r="J503" s="363">
        <v>24749.763910749003</v>
      </c>
      <c r="K503" t="s">
        <v>1110</v>
      </c>
    </row>
    <row r="504" spans="1:11" ht="16.5">
      <c r="A504" s="419"/>
      <c r="B504" s="502" t="s">
        <v>657</v>
      </c>
      <c r="C504" t="s">
        <v>771</v>
      </c>
      <c r="D504" t="s">
        <v>585</v>
      </c>
      <c r="E504" t="s">
        <v>1049</v>
      </c>
      <c r="F504" t="s">
        <v>1113</v>
      </c>
      <c r="G504" t="s">
        <v>1113</v>
      </c>
      <c r="H504" t="s">
        <v>771</v>
      </c>
      <c r="I504" t="s">
        <v>499</v>
      </c>
      <c r="J504" s="363">
        <v>0</v>
      </c>
      <c r="K504" t="s">
        <v>1110</v>
      </c>
    </row>
    <row r="505" spans="1:11" ht="16.5">
      <c r="A505" s="419"/>
      <c r="B505" s="502" t="s">
        <v>657</v>
      </c>
      <c r="C505" t="s">
        <v>771</v>
      </c>
      <c r="D505" t="s">
        <v>585</v>
      </c>
      <c r="E505" t="s">
        <v>1041</v>
      </c>
      <c r="F505" t="s">
        <v>1113</v>
      </c>
      <c r="G505" t="s">
        <v>1113</v>
      </c>
      <c r="H505" t="s">
        <v>771</v>
      </c>
      <c r="I505" t="s">
        <v>499</v>
      </c>
      <c r="J505" s="363">
        <v>6858.1427645588365</v>
      </c>
      <c r="K505" t="s">
        <v>1110</v>
      </c>
    </row>
    <row r="506" spans="1:11" ht="16.5">
      <c r="A506" s="419"/>
      <c r="B506" s="502" t="s">
        <v>657</v>
      </c>
      <c r="C506" t="s">
        <v>771</v>
      </c>
      <c r="D506" t="s">
        <v>585</v>
      </c>
      <c r="E506" t="s">
        <v>1043</v>
      </c>
      <c r="F506" t="s">
        <v>1113</v>
      </c>
      <c r="G506" t="s">
        <v>1113</v>
      </c>
      <c r="H506" t="s">
        <v>771</v>
      </c>
      <c r="I506" t="s">
        <v>499</v>
      </c>
      <c r="J506" s="363">
        <v>49437.857605777237</v>
      </c>
      <c r="K506" t="s">
        <v>1110</v>
      </c>
    </row>
    <row r="507" spans="1:11" ht="16.5">
      <c r="A507" s="419"/>
      <c r="B507" s="502" t="s">
        <v>657</v>
      </c>
      <c r="C507" t="s">
        <v>672</v>
      </c>
      <c r="D507" t="s">
        <v>627</v>
      </c>
      <c r="E507" t="s">
        <v>1074</v>
      </c>
      <c r="F507" t="s">
        <v>1113</v>
      </c>
      <c r="G507" t="s">
        <v>1113</v>
      </c>
      <c r="H507" t="s">
        <v>672</v>
      </c>
      <c r="I507" t="s">
        <v>499</v>
      </c>
      <c r="J507" s="363">
        <v>1926.340153689473</v>
      </c>
      <c r="K507" t="s">
        <v>1110</v>
      </c>
    </row>
    <row r="508" spans="1:11" ht="16.5">
      <c r="A508" s="419"/>
      <c r="B508" s="502" t="s">
        <v>657</v>
      </c>
      <c r="C508" t="s">
        <v>672</v>
      </c>
      <c r="D508" t="s">
        <v>627</v>
      </c>
      <c r="E508" t="s">
        <v>1038</v>
      </c>
      <c r="F508" t="s">
        <v>1113</v>
      </c>
      <c r="G508" t="s">
        <v>1113</v>
      </c>
      <c r="H508" t="s">
        <v>672</v>
      </c>
      <c r="I508" t="s">
        <v>499</v>
      </c>
      <c r="J508" s="363">
        <v>13818.850106471622</v>
      </c>
      <c r="K508" t="s">
        <v>1110</v>
      </c>
    </row>
    <row r="509" spans="1:11" ht="16.5">
      <c r="A509" s="419"/>
      <c r="B509" s="502" t="s">
        <v>657</v>
      </c>
      <c r="C509" t="s">
        <v>672</v>
      </c>
      <c r="D509" t="s">
        <v>585</v>
      </c>
      <c r="E509" t="s">
        <v>1074</v>
      </c>
      <c r="F509" t="s">
        <v>1113</v>
      </c>
      <c r="G509" t="s">
        <v>1113</v>
      </c>
      <c r="H509" t="s">
        <v>672</v>
      </c>
      <c r="I509" t="s">
        <v>499</v>
      </c>
      <c r="J509" s="363">
        <v>222.20164799555596</v>
      </c>
      <c r="K509" t="s">
        <v>1110</v>
      </c>
    </row>
    <row r="510" spans="1:11" ht="16.5">
      <c r="A510" s="419"/>
      <c r="B510" s="502" t="s">
        <v>657</v>
      </c>
      <c r="C510" t="s">
        <v>672</v>
      </c>
      <c r="D510" t="s">
        <v>585</v>
      </c>
      <c r="E510" t="s">
        <v>1111</v>
      </c>
      <c r="F510" t="s">
        <v>1113</v>
      </c>
      <c r="G510" t="s">
        <v>1113</v>
      </c>
      <c r="H510" t="s">
        <v>672</v>
      </c>
      <c r="I510" t="s">
        <v>499</v>
      </c>
      <c r="J510" s="363">
        <v>176145.0976761411</v>
      </c>
      <c r="K510" t="s">
        <v>1110</v>
      </c>
    </row>
    <row r="511" spans="1:11" ht="16.5">
      <c r="A511" s="419"/>
      <c r="B511" s="502" t="s">
        <v>657</v>
      </c>
      <c r="C511" t="s">
        <v>672</v>
      </c>
      <c r="D511" t="s">
        <v>585</v>
      </c>
      <c r="E511" t="s">
        <v>1038</v>
      </c>
      <c r="F511" t="s">
        <v>1113</v>
      </c>
      <c r="G511" t="s">
        <v>1113</v>
      </c>
      <c r="H511" t="s">
        <v>672</v>
      </c>
      <c r="I511" t="s">
        <v>499</v>
      </c>
      <c r="J511" s="363">
        <v>9539.468567725211</v>
      </c>
      <c r="K511" t="s">
        <v>1110</v>
      </c>
    </row>
    <row r="512" spans="1:11" ht="16.5">
      <c r="A512" s="419"/>
      <c r="B512" s="502" t="s">
        <v>657</v>
      </c>
      <c r="C512" t="s">
        <v>672</v>
      </c>
      <c r="D512" t="s">
        <v>585</v>
      </c>
      <c r="E512" t="s">
        <v>1049</v>
      </c>
      <c r="F512" t="s">
        <v>1113</v>
      </c>
      <c r="G512" t="s">
        <v>1113</v>
      </c>
      <c r="H512" t="s">
        <v>672</v>
      </c>
      <c r="I512" t="s">
        <v>499</v>
      </c>
      <c r="J512" s="363">
        <v>10865.910563836682</v>
      </c>
      <c r="K512" t="s">
        <v>1110</v>
      </c>
    </row>
    <row r="513" spans="1:11" ht="16.5">
      <c r="A513" s="419"/>
      <c r="B513" s="502" t="s">
        <v>657</v>
      </c>
      <c r="C513" t="s">
        <v>672</v>
      </c>
      <c r="D513" t="s">
        <v>585</v>
      </c>
      <c r="E513" t="s">
        <v>1041</v>
      </c>
      <c r="F513" t="s">
        <v>1113</v>
      </c>
      <c r="G513" t="s">
        <v>1113</v>
      </c>
      <c r="H513" t="s">
        <v>672</v>
      </c>
      <c r="I513" t="s">
        <v>499</v>
      </c>
      <c r="J513" s="363">
        <v>255519.02601610959</v>
      </c>
      <c r="K513" t="s">
        <v>1110</v>
      </c>
    </row>
    <row r="514" spans="1:11" ht="16.5">
      <c r="A514" s="419"/>
      <c r="B514" s="502" t="s">
        <v>657</v>
      </c>
      <c r="C514" t="s">
        <v>672</v>
      </c>
      <c r="D514" t="s">
        <v>585</v>
      </c>
      <c r="E514" t="s">
        <v>1043</v>
      </c>
      <c r="F514" t="s">
        <v>1113</v>
      </c>
      <c r="G514" t="s">
        <v>1113</v>
      </c>
      <c r="H514" t="s">
        <v>672</v>
      </c>
      <c r="I514" t="s">
        <v>499</v>
      </c>
      <c r="J514" s="363">
        <v>334.3301546153134</v>
      </c>
      <c r="K514" t="s">
        <v>1110</v>
      </c>
    </row>
    <row r="515" spans="1:11" ht="16.5">
      <c r="A515" s="419"/>
      <c r="B515" s="502" t="s">
        <v>657</v>
      </c>
      <c r="C515" t="s">
        <v>773</v>
      </c>
      <c r="D515" t="s">
        <v>627</v>
      </c>
      <c r="E515" t="s">
        <v>1038</v>
      </c>
      <c r="F515" t="s">
        <v>1113</v>
      </c>
      <c r="G515" t="s">
        <v>1113</v>
      </c>
      <c r="H515" t="s">
        <v>773</v>
      </c>
      <c r="I515" t="s">
        <v>499</v>
      </c>
      <c r="J515" s="363">
        <v>4985.9364873622808</v>
      </c>
      <c r="K515" t="s">
        <v>1110</v>
      </c>
    </row>
    <row r="516" spans="1:11" ht="16.5">
      <c r="A516" s="419"/>
      <c r="B516" s="502" t="s">
        <v>657</v>
      </c>
      <c r="C516" t="s">
        <v>773</v>
      </c>
      <c r="D516" t="s">
        <v>585</v>
      </c>
      <c r="E516" t="s">
        <v>1111</v>
      </c>
      <c r="F516" t="s">
        <v>1113</v>
      </c>
      <c r="G516" t="s">
        <v>1113</v>
      </c>
      <c r="H516" t="s">
        <v>773</v>
      </c>
      <c r="I516" t="s">
        <v>499</v>
      </c>
      <c r="J516" s="363">
        <v>3569.1880381446163</v>
      </c>
      <c r="K516" t="s">
        <v>1110</v>
      </c>
    </row>
    <row r="517" spans="1:11" ht="16.5">
      <c r="A517" s="419"/>
      <c r="B517" s="502" t="s">
        <v>657</v>
      </c>
      <c r="C517" t="s">
        <v>773</v>
      </c>
      <c r="D517" t="s">
        <v>585</v>
      </c>
      <c r="E517" t="s">
        <v>1038</v>
      </c>
      <c r="F517" t="s">
        <v>1113</v>
      </c>
      <c r="G517" t="s">
        <v>1113</v>
      </c>
      <c r="H517" t="s">
        <v>773</v>
      </c>
      <c r="I517" t="s">
        <v>499</v>
      </c>
      <c r="J517" s="363">
        <v>0</v>
      </c>
      <c r="K517" t="s">
        <v>1110</v>
      </c>
    </row>
    <row r="518" spans="1:11" ht="16.5">
      <c r="A518" s="419"/>
      <c r="B518" s="502" t="s">
        <v>657</v>
      </c>
      <c r="C518" t="s">
        <v>773</v>
      </c>
      <c r="D518" t="s">
        <v>585</v>
      </c>
      <c r="E518" t="s">
        <v>1049</v>
      </c>
      <c r="F518" t="s">
        <v>1113</v>
      </c>
      <c r="G518" t="s">
        <v>1113</v>
      </c>
      <c r="H518" t="s">
        <v>773</v>
      </c>
      <c r="I518" t="s">
        <v>499</v>
      </c>
      <c r="J518" s="363">
        <v>0</v>
      </c>
      <c r="K518" t="s">
        <v>1110</v>
      </c>
    </row>
    <row r="519" spans="1:11" ht="16.5">
      <c r="A519" s="419"/>
      <c r="B519" s="502" t="s">
        <v>657</v>
      </c>
      <c r="C519" t="s">
        <v>773</v>
      </c>
      <c r="D519" t="s">
        <v>585</v>
      </c>
      <c r="E519" t="s">
        <v>1041</v>
      </c>
      <c r="F519" t="s">
        <v>1113</v>
      </c>
      <c r="G519" t="s">
        <v>1113</v>
      </c>
      <c r="H519" t="s">
        <v>773</v>
      </c>
      <c r="I519" t="s">
        <v>499</v>
      </c>
      <c r="J519" s="363">
        <v>0</v>
      </c>
      <c r="K519" t="s">
        <v>1110</v>
      </c>
    </row>
    <row r="520" spans="1:11" ht="16.5">
      <c r="A520" s="419"/>
      <c r="B520" s="502" t="s">
        <v>657</v>
      </c>
      <c r="C520" t="s">
        <v>773</v>
      </c>
      <c r="D520" t="s">
        <v>585</v>
      </c>
      <c r="E520" t="s">
        <v>1043</v>
      </c>
      <c r="F520" t="s">
        <v>1113</v>
      </c>
      <c r="G520" t="s">
        <v>1113</v>
      </c>
      <c r="H520" t="s">
        <v>773</v>
      </c>
      <c r="I520" t="s">
        <v>499</v>
      </c>
      <c r="J520" s="363">
        <v>0</v>
      </c>
      <c r="K520" t="s">
        <v>1110</v>
      </c>
    </row>
    <row r="521" spans="1:11" ht="16.5">
      <c r="A521" s="419"/>
      <c r="B521" s="502" t="s">
        <v>657</v>
      </c>
      <c r="C521" t="s">
        <v>776</v>
      </c>
      <c r="D521" t="s">
        <v>627</v>
      </c>
      <c r="E521" t="s">
        <v>1074</v>
      </c>
      <c r="F521" t="s">
        <v>1113</v>
      </c>
      <c r="G521" t="s">
        <v>1113</v>
      </c>
      <c r="H521" t="s">
        <v>776</v>
      </c>
      <c r="I521" t="s">
        <v>499</v>
      </c>
      <c r="J521" s="363">
        <v>92.584019998148321</v>
      </c>
      <c r="K521" t="s">
        <v>1110</v>
      </c>
    </row>
    <row r="522" spans="1:11" ht="16.5">
      <c r="A522" s="419"/>
      <c r="B522" s="502" t="s">
        <v>657</v>
      </c>
      <c r="C522" t="s">
        <v>776</v>
      </c>
      <c r="D522" t="s">
        <v>627</v>
      </c>
      <c r="E522" t="s">
        <v>1038</v>
      </c>
      <c r="F522" t="s">
        <v>1113</v>
      </c>
      <c r="G522" t="s">
        <v>1113</v>
      </c>
      <c r="H522" t="s">
        <v>776</v>
      </c>
      <c r="I522" t="s">
        <v>499</v>
      </c>
      <c r="J522" s="363">
        <v>0</v>
      </c>
      <c r="K522" t="s">
        <v>1110</v>
      </c>
    </row>
    <row r="523" spans="1:11" ht="16.5">
      <c r="A523" s="419"/>
      <c r="B523" s="502" t="s">
        <v>657</v>
      </c>
      <c r="C523" t="s">
        <v>776</v>
      </c>
      <c r="D523" t="s">
        <v>585</v>
      </c>
      <c r="E523" t="s">
        <v>1111</v>
      </c>
      <c r="F523" t="s">
        <v>1113</v>
      </c>
      <c r="G523" t="s">
        <v>1113</v>
      </c>
      <c r="H523" t="s">
        <v>776</v>
      </c>
      <c r="I523" t="s">
        <v>499</v>
      </c>
      <c r="J523" s="363">
        <v>74961.633182112768</v>
      </c>
      <c r="K523" t="s">
        <v>1110</v>
      </c>
    </row>
    <row r="524" spans="1:11" ht="16.5">
      <c r="A524" s="419"/>
      <c r="B524" s="502" t="s">
        <v>657</v>
      </c>
      <c r="C524" t="s">
        <v>776</v>
      </c>
      <c r="D524" t="s">
        <v>585</v>
      </c>
      <c r="E524" t="s">
        <v>1038</v>
      </c>
      <c r="F524" t="s">
        <v>1113</v>
      </c>
      <c r="G524" t="s">
        <v>1113</v>
      </c>
      <c r="H524" t="s">
        <v>776</v>
      </c>
      <c r="I524" t="s">
        <v>499</v>
      </c>
      <c r="J524" s="363">
        <v>48479.437089158411</v>
      </c>
      <c r="K524" t="s">
        <v>1110</v>
      </c>
    </row>
    <row r="525" spans="1:11" ht="16.5">
      <c r="A525" s="419"/>
      <c r="B525" s="502" t="s">
        <v>657</v>
      </c>
      <c r="C525" t="s">
        <v>776</v>
      </c>
      <c r="D525" t="s">
        <v>585</v>
      </c>
      <c r="E525" t="s">
        <v>1049</v>
      </c>
      <c r="F525" t="s">
        <v>1113</v>
      </c>
      <c r="G525" t="s">
        <v>1113</v>
      </c>
      <c r="H525" t="s">
        <v>776</v>
      </c>
      <c r="I525" t="s">
        <v>499</v>
      </c>
      <c r="J525" s="363">
        <v>0</v>
      </c>
      <c r="K525" t="s">
        <v>1110</v>
      </c>
    </row>
    <row r="526" spans="1:11" ht="16.5">
      <c r="A526" s="419"/>
      <c r="B526" s="502" t="s">
        <v>657</v>
      </c>
      <c r="C526" t="s">
        <v>776</v>
      </c>
      <c r="D526" t="s">
        <v>585</v>
      </c>
      <c r="E526" t="s">
        <v>1041</v>
      </c>
      <c r="F526" t="s">
        <v>1113</v>
      </c>
      <c r="G526" t="s">
        <v>1113</v>
      </c>
      <c r="H526" t="s">
        <v>776</v>
      </c>
      <c r="I526" t="s">
        <v>499</v>
      </c>
      <c r="J526" s="363">
        <v>149432.17294694934</v>
      </c>
      <c r="K526" t="s">
        <v>1110</v>
      </c>
    </row>
    <row r="527" spans="1:11" ht="16.5">
      <c r="A527" s="419"/>
      <c r="B527" s="502" t="s">
        <v>657</v>
      </c>
      <c r="C527" t="s">
        <v>776</v>
      </c>
      <c r="D527" t="s">
        <v>585</v>
      </c>
      <c r="E527" t="s">
        <v>1043</v>
      </c>
      <c r="F527" t="s">
        <v>1113</v>
      </c>
      <c r="G527" t="s">
        <v>1113</v>
      </c>
      <c r="H527" t="s">
        <v>776</v>
      </c>
      <c r="I527" t="s">
        <v>499</v>
      </c>
      <c r="J527" s="363">
        <v>246455.55041199888</v>
      </c>
      <c r="K527" t="s">
        <v>1110</v>
      </c>
    </row>
    <row r="528" spans="1:11" ht="16.5">
      <c r="A528" s="419"/>
      <c r="B528" s="502" t="s">
        <v>657</v>
      </c>
      <c r="C528" t="s">
        <v>778</v>
      </c>
      <c r="D528" t="s">
        <v>627</v>
      </c>
      <c r="E528" t="s">
        <v>1038</v>
      </c>
      <c r="F528" t="s">
        <v>1113</v>
      </c>
      <c r="G528" t="s">
        <v>1113</v>
      </c>
      <c r="H528" t="s">
        <v>778</v>
      </c>
      <c r="I528" t="s">
        <v>499</v>
      </c>
      <c r="J528" s="363">
        <v>0</v>
      </c>
      <c r="K528" t="s">
        <v>1110</v>
      </c>
    </row>
    <row r="529" spans="1:11" ht="16.5">
      <c r="A529" s="419"/>
      <c r="B529" s="502" t="s">
        <v>657</v>
      </c>
      <c r="C529" t="s">
        <v>778</v>
      </c>
      <c r="D529" t="s">
        <v>585</v>
      </c>
      <c r="E529" t="s">
        <v>1111</v>
      </c>
      <c r="F529" t="s">
        <v>1113</v>
      </c>
      <c r="G529" t="s">
        <v>1113</v>
      </c>
      <c r="H529" t="s">
        <v>778</v>
      </c>
      <c r="I529" t="s">
        <v>499</v>
      </c>
      <c r="J529" s="363">
        <v>13709.212109989816</v>
      </c>
      <c r="K529" t="s">
        <v>1110</v>
      </c>
    </row>
    <row r="530" spans="1:11" ht="16.5">
      <c r="A530" s="419"/>
      <c r="B530" s="502" t="s">
        <v>657</v>
      </c>
      <c r="C530" t="s">
        <v>778</v>
      </c>
      <c r="D530" t="s">
        <v>585</v>
      </c>
      <c r="E530" t="s">
        <v>1038</v>
      </c>
      <c r="F530" t="s">
        <v>1113</v>
      </c>
      <c r="G530" t="s">
        <v>1113</v>
      </c>
      <c r="H530" t="s">
        <v>778</v>
      </c>
      <c r="I530" t="s">
        <v>499</v>
      </c>
      <c r="J530" s="363">
        <v>16760.98509397278</v>
      </c>
      <c r="K530" t="s">
        <v>1110</v>
      </c>
    </row>
    <row r="531" spans="1:11" ht="16.5">
      <c r="A531" s="419"/>
      <c r="B531" s="502" t="s">
        <v>657</v>
      </c>
      <c r="C531" t="s">
        <v>778</v>
      </c>
      <c r="D531" t="s">
        <v>585</v>
      </c>
      <c r="E531" t="s">
        <v>1049</v>
      </c>
      <c r="F531" t="s">
        <v>1113</v>
      </c>
      <c r="G531" t="s">
        <v>1113</v>
      </c>
      <c r="H531" t="s">
        <v>778</v>
      </c>
      <c r="I531" t="s">
        <v>499</v>
      </c>
      <c r="J531" s="363">
        <v>0</v>
      </c>
      <c r="K531" t="s">
        <v>1110</v>
      </c>
    </row>
    <row r="532" spans="1:11" ht="16.5">
      <c r="A532" s="419"/>
      <c r="B532" s="502" t="s">
        <v>657</v>
      </c>
      <c r="C532" t="s">
        <v>778</v>
      </c>
      <c r="D532" t="s">
        <v>585</v>
      </c>
      <c r="E532" t="s">
        <v>1041</v>
      </c>
      <c r="F532" t="s">
        <v>1113</v>
      </c>
      <c r="G532" t="s">
        <v>1113</v>
      </c>
      <c r="H532" t="s">
        <v>778</v>
      </c>
      <c r="I532" t="s">
        <v>499</v>
      </c>
      <c r="J532" s="363">
        <v>8144.9032496991013</v>
      </c>
      <c r="K532" t="s">
        <v>1110</v>
      </c>
    </row>
    <row r="533" spans="1:11" ht="16.5">
      <c r="A533" s="419"/>
      <c r="B533" s="502" t="s">
        <v>657</v>
      </c>
      <c r="C533" t="s">
        <v>778</v>
      </c>
      <c r="D533" t="s">
        <v>585</v>
      </c>
      <c r="E533" t="s">
        <v>1043</v>
      </c>
      <c r="F533" t="s">
        <v>1113</v>
      </c>
      <c r="G533" t="s">
        <v>1113</v>
      </c>
      <c r="H533" t="s">
        <v>778</v>
      </c>
      <c r="I533" t="s">
        <v>499</v>
      </c>
      <c r="J533" s="363">
        <v>33778.011295250435</v>
      </c>
      <c r="K533" t="s">
        <v>1110</v>
      </c>
    </row>
    <row r="534" spans="1:11" ht="16.5">
      <c r="A534" s="419"/>
      <c r="B534" s="502" t="s">
        <v>657</v>
      </c>
      <c r="C534" t="s">
        <v>780</v>
      </c>
      <c r="D534" t="s">
        <v>627</v>
      </c>
      <c r="E534" t="s">
        <v>1074</v>
      </c>
      <c r="F534" t="s">
        <v>1113</v>
      </c>
      <c r="G534" t="s">
        <v>1113</v>
      </c>
      <c r="H534" t="s">
        <v>780</v>
      </c>
      <c r="I534" t="s">
        <v>499</v>
      </c>
      <c r="J534" s="363">
        <v>92.584019998148321</v>
      </c>
      <c r="K534" t="s">
        <v>1110</v>
      </c>
    </row>
    <row r="535" spans="1:11" ht="16.5">
      <c r="A535" s="419"/>
      <c r="B535" s="502" t="s">
        <v>657</v>
      </c>
      <c r="C535" t="s">
        <v>780</v>
      </c>
      <c r="D535" t="s">
        <v>627</v>
      </c>
      <c r="E535" t="s">
        <v>1038</v>
      </c>
      <c r="F535" t="s">
        <v>1113</v>
      </c>
      <c r="G535" t="s">
        <v>1113</v>
      </c>
      <c r="H535" t="s">
        <v>780</v>
      </c>
      <c r="I535" t="s">
        <v>499</v>
      </c>
      <c r="J535" s="363">
        <v>0</v>
      </c>
      <c r="K535" t="s">
        <v>1110</v>
      </c>
    </row>
    <row r="536" spans="1:11" ht="16.5">
      <c r="A536" s="419"/>
      <c r="B536" s="502" t="s">
        <v>657</v>
      </c>
      <c r="C536" t="s">
        <v>780</v>
      </c>
      <c r="D536" t="s">
        <v>585</v>
      </c>
      <c r="E536" t="s">
        <v>1111</v>
      </c>
      <c r="F536" t="s">
        <v>1113</v>
      </c>
      <c r="G536" t="s">
        <v>1113</v>
      </c>
      <c r="H536" t="s">
        <v>780</v>
      </c>
      <c r="I536" t="s">
        <v>499</v>
      </c>
      <c r="J536" s="363">
        <v>114053.91167484492</v>
      </c>
      <c r="K536" t="s">
        <v>1110</v>
      </c>
    </row>
    <row r="537" spans="1:11" ht="16.5">
      <c r="A537" s="419"/>
      <c r="B537" s="502" t="s">
        <v>657</v>
      </c>
      <c r="C537" t="s">
        <v>780</v>
      </c>
      <c r="D537" t="s">
        <v>585</v>
      </c>
      <c r="E537" t="s">
        <v>1038</v>
      </c>
      <c r="F537" t="s">
        <v>1113</v>
      </c>
      <c r="G537" t="s">
        <v>1113</v>
      </c>
      <c r="H537" t="s">
        <v>780</v>
      </c>
      <c r="I537" t="s">
        <v>499</v>
      </c>
      <c r="J537" s="363">
        <v>16737.579853717249</v>
      </c>
      <c r="K537" t="s">
        <v>1110</v>
      </c>
    </row>
    <row r="538" spans="1:11" ht="16.5">
      <c r="A538" s="419"/>
      <c r="B538" s="502" t="s">
        <v>657</v>
      </c>
      <c r="C538" t="s">
        <v>780</v>
      </c>
      <c r="D538" t="s">
        <v>585</v>
      </c>
      <c r="E538" t="s">
        <v>1049</v>
      </c>
      <c r="F538" t="s">
        <v>1113</v>
      </c>
      <c r="G538" t="s">
        <v>1113</v>
      </c>
      <c r="H538" t="s">
        <v>780</v>
      </c>
      <c r="I538" t="s">
        <v>499</v>
      </c>
      <c r="J538" s="363">
        <v>0</v>
      </c>
      <c r="K538" t="s">
        <v>1110</v>
      </c>
    </row>
    <row r="539" spans="1:11" ht="16.5">
      <c r="A539" s="419"/>
      <c r="B539" s="502" t="s">
        <v>657</v>
      </c>
      <c r="C539" t="s">
        <v>780</v>
      </c>
      <c r="D539" t="s">
        <v>585</v>
      </c>
      <c r="E539" t="s">
        <v>1041</v>
      </c>
      <c r="F539" t="s">
        <v>1113</v>
      </c>
      <c r="G539" t="s">
        <v>1113</v>
      </c>
      <c r="H539" t="s">
        <v>780</v>
      </c>
      <c r="I539" t="s">
        <v>499</v>
      </c>
      <c r="J539" s="363">
        <v>158380.70549023239</v>
      </c>
      <c r="K539" t="s">
        <v>1110</v>
      </c>
    </row>
    <row r="540" spans="1:11" ht="16.5">
      <c r="A540" s="419"/>
      <c r="B540" s="502" t="s">
        <v>657</v>
      </c>
      <c r="C540" t="s">
        <v>780</v>
      </c>
      <c r="D540" t="s">
        <v>585</v>
      </c>
      <c r="E540" t="s">
        <v>1112</v>
      </c>
      <c r="F540" t="s">
        <v>1113</v>
      </c>
      <c r="G540" t="s">
        <v>1113</v>
      </c>
      <c r="H540" t="s">
        <v>780</v>
      </c>
      <c r="I540" t="s">
        <v>499</v>
      </c>
      <c r="J540" s="363">
        <v>0</v>
      </c>
      <c r="K540" t="s">
        <v>1110</v>
      </c>
    </row>
    <row r="541" spans="1:11" ht="16.5">
      <c r="A541" s="419"/>
      <c r="B541" s="502" t="s">
        <v>657</v>
      </c>
      <c r="C541" t="s">
        <v>780</v>
      </c>
      <c r="D541" t="s">
        <v>585</v>
      </c>
      <c r="E541" t="s">
        <v>1043</v>
      </c>
      <c r="F541" t="s">
        <v>1113</v>
      </c>
      <c r="G541" t="s">
        <v>1113</v>
      </c>
      <c r="H541" t="s">
        <v>780</v>
      </c>
      <c r="I541" t="s">
        <v>499</v>
      </c>
      <c r="J541" s="363">
        <v>49048.014072771039</v>
      </c>
      <c r="K541" t="s">
        <v>1110</v>
      </c>
    </row>
    <row r="542" spans="1:11" ht="16.5">
      <c r="A542" s="419"/>
      <c r="B542" s="502" t="s">
        <v>657</v>
      </c>
      <c r="C542" t="s">
        <v>784</v>
      </c>
      <c r="D542" t="s">
        <v>627</v>
      </c>
      <c r="E542" t="s">
        <v>1038</v>
      </c>
      <c r="F542" t="s">
        <v>1113</v>
      </c>
      <c r="G542" t="s">
        <v>1113</v>
      </c>
      <c r="H542" t="s">
        <v>784</v>
      </c>
      <c r="I542" t="s">
        <v>499</v>
      </c>
      <c r="J542" s="363">
        <v>59927.117859457452</v>
      </c>
      <c r="K542" t="s">
        <v>1110</v>
      </c>
    </row>
    <row r="543" spans="1:11" ht="16.5">
      <c r="A543" s="419"/>
      <c r="B543" s="502" t="s">
        <v>657</v>
      </c>
      <c r="C543" t="s">
        <v>784</v>
      </c>
      <c r="D543" t="s">
        <v>585</v>
      </c>
      <c r="E543" t="s">
        <v>1111</v>
      </c>
      <c r="F543" t="s">
        <v>1113</v>
      </c>
      <c r="G543" t="s">
        <v>1113</v>
      </c>
      <c r="H543" t="s">
        <v>784</v>
      </c>
      <c r="I543" t="s">
        <v>499</v>
      </c>
      <c r="J543" s="363">
        <v>106700.30552726598</v>
      </c>
      <c r="K543" t="s">
        <v>1110</v>
      </c>
    </row>
    <row r="544" spans="1:11" ht="16.5">
      <c r="A544" s="419"/>
      <c r="B544" s="502" t="s">
        <v>657</v>
      </c>
      <c r="C544" t="s">
        <v>784</v>
      </c>
      <c r="D544" t="s">
        <v>585</v>
      </c>
      <c r="E544" t="s">
        <v>1038</v>
      </c>
      <c r="F544" t="s">
        <v>1113</v>
      </c>
      <c r="G544" t="s">
        <v>1113</v>
      </c>
      <c r="H544" t="s">
        <v>784</v>
      </c>
      <c r="I544" t="s">
        <v>499</v>
      </c>
      <c r="J544" s="363">
        <v>59806.777150263864</v>
      </c>
      <c r="K544" t="s">
        <v>1110</v>
      </c>
    </row>
    <row r="545" spans="1:11" ht="16.5">
      <c r="A545" s="419"/>
      <c r="B545" s="502" t="s">
        <v>657</v>
      </c>
      <c r="C545" t="s">
        <v>784</v>
      </c>
      <c r="D545" t="s">
        <v>585</v>
      </c>
      <c r="E545" t="s">
        <v>1049</v>
      </c>
      <c r="F545" t="s">
        <v>1113</v>
      </c>
      <c r="G545" t="s">
        <v>1113</v>
      </c>
      <c r="H545" t="s">
        <v>784</v>
      </c>
      <c r="I545" t="s">
        <v>499</v>
      </c>
      <c r="J545" s="363">
        <v>0</v>
      </c>
      <c r="K545" t="s">
        <v>1110</v>
      </c>
    </row>
    <row r="546" spans="1:11" ht="16.5">
      <c r="A546" s="419"/>
      <c r="B546" s="502" t="s">
        <v>657</v>
      </c>
      <c r="C546" t="s">
        <v>784</v>
      </c>
      <c r="D546" t="s">
        <v>585</v>
      </c>
      <c r="E546" t="s">
        <v>1041</v>
      </c>
      <c r="F546" t="s">
        <v>1113</v>
      </c>
      <c r="G546" t="s">
        <v>1113</v>
      </c>
      <c r="H546" t="s">
        <v>784</v>
      </c>
      <c r="I546" t="s">
        <v>499</v>
      </c>
      <c r="J546" s="363">
        <v>12108.50847143783</v>
      </c>
      <c r="K546" t="s">
        <v>1110</v>
      </c>
    </row>
    <row r="547" spans="1:11" ht="16.5">
      <c r="A547" s="419"/>
      <c r="B547" s="502" t="s">
        <v>657</v>
      </c>
      <c r="C547" t="s">
        <v>784</v>
      </c>
      <c r="D547" t="s">
        <v>585</v>
      </c>
      <c r="E547" t="s">
        <v>1043</v>
      </c>
      <c r="F547" t="s">
        <v>1113</v>
      </c>
      <c r="G547" t="s">
        <v>1113</v>
      </c>
      <c r="H547" t="s">
        <v>784</v>
      </c>
      <c r="I547" t="s">
        <v>499</v>
      </c>
      <c r="J547" s="363">
        <v>0</v>
      </c>
      <c r="K547" t="s">
        <v>1110</v>
      </c>
    </row>
    <row r="548" spans="1:11" ht="16.5">
      <c r="A548" s="419"/>
      <c r="B548" s="502" t="s">
        <v>657</v>
      </c>
      <c r="C548" t="s">
        <v>782</v>
      </c>
      <c r="D548" t="s">
        <v>627</v>
      </c>
      <c r="E548" t="s">
        <v>1074</v>
      </c>
      <c r="F548" t="s">
        <v>1113</v>
      </c>
      <c r="G548" t="s">
        <v>1113</v>
      </c>
      <c r="H548" t="s">
        <v>782</v>
      </c>
      <c r="I548" t="s">
        <v>499</v>
      </c>
      <c r="J548" s="363">
        <v>92.584019998148321</v>
      </c>
      <c r="K548" t="s">
        <v>1110</v>
      </c>
    </row>
    <row r="549" spans="1:11" ht="16.5">
      <c r="A549" s="419"/>
      <c r="B549" s="502" t="s">
        <v>657</v>
      </c>
      <c r="C549" t="s">
        <v>782</v>
      </c>
      <c r="D549" t="s">
        <v>627</v>
      </c>
      <c r="E549" t="s">
        <v>1038</v>
      </c>
      <c r="F549" t="s">
        <v>1113</v>
      </c>
      <c r="G549" t="s">
        <v>1113</v>
      </c>
      <c r="H549" t="s">
        <v>782</v>
      </c>
      <c r="I549" t="s">
        <v>499</v>
      </c>
      <c r="J549" s="363">
        <v>0</v>
      </c>
      <c r="K549" t="s">
        <v>1110</v>
      </c>
    </row>
    <row r="550" spans="1:11" ht="16.5">
      <c r="A550" s="419"/>
      <c r="B550" s="502" t="s">
        <v>657</v>
      </c>
      <c r="C550" t="s">
        <v>782</v>
      </c>
      <c r="D550" t="s">
        <v>585</v>
      </c>
      <c r="E550" t="s">
        <v>1111</v>
      </c>
      <c r="F550" t="s">
        <v>1113</v>
      </c>
      <c r="G550" t="s">
        <v>1113</v>
      </c>
      <c r="H550" t="s">
        <v>782</v>
      </c>
      <c r="I550" t="s">
        <v>499</v>
      </c>
      <c r="J550" s="363">
        <v>42717.026201277658</v>
      </c>
      <c r="K550" t="s">
        <v>1110</v>
      </c>
    </row>
    <row r="551" spans="1:11" ht="16.5">
      <c r="A551" s="419"/>
      <c r="B551" s="502" t="s">
        <v>657</v>
      </c>
      <c r="C551" t="s">
        <v>782</v>
      </c>
      <c r="D551" t="s">
        <v>585</v>
      </c>
      <c r="E551" t="s">
        <v>1038</v>
      </c>
      <c r="F551" t="s">
        <v>1113</v>
      </c>
      <c r="G551" t="s">
        <v>1113</v>
      </c>
      <c r="H551" t="s">
        <v>782</v>
      </c>
      <c r="I551" t="s">
        <v>499</v>
      </c>
      <c r="J551" s="363">
        <v>35925.877233589483</v>
      </c>
      <c r="K551" t="s">
        <v>1110</v>
      </c>
    </row>
    <row r="552" spans="1:11" ht="16.5">
      <c r="A552" s="419"/>
      <c r="B552" s="502" t="s">
        <v>657</v>
      </c>
      <c r="C552" t="s">
        <v>782</v>
      </c>
      <c r="D552" t="s">
        <v>585</v>
      </c>
      <c r="E552" t="s">
        <v>1049</v>
      </c>
      <c r="F552" t="s">
        <v>1113</v>
      </c>
      <c r="G552" t="s">
        <v>1113</v>
      </c>
      <c r="H552" t="s">
        <v>782</v>
      </c>
      <c r="I552" t="s">
        <v>499</v>
      </c>
      <c r="J552" s="363">
        <v>0</v>
      </c>
      <c r="K552" t="s">
        <v>1110</v>
      </c>
    </row>
    <row r="553" spans="1:11" ht="16.5">
      <c r="A553" s="419"/>
      <c r="B553" s="502" t="s">
        <v>657</v>
      </c>
      <c r="C553" t="s">
        <v>782</v>
      </c>
      <c r="D553" t="s">
        <v>585</v>
      </c>
      <c r="E553" t="s">
        <v>1041</v>
      </c>
      <c r="F553" t="s">
        <v>1113</v>
      </c>
      <c r="G553" t="s">
        <v>1113</v>
      </c>
      <c r="H553" t="s">
        <v>782</v>
      </c>
      <c r="I553" t="s">
        <v>499</v>
      </c>
      <c r="J553" s="363">
        <v>0</v>
      </c>
      <c r="K553" t="s">
        <v>1110</v>
      </c>
    </row>
    <row r="554" spans="1:11" ht="16.5">
      <c r="A554" s="419"/>
      <c r="B554" s="502" t="s">
        <v>657</v>
      </c>
      <c r="C554" t="s">
        <v>782</v>
      </c>
      <c r="D554" t="s">
        <v>585</v>
      </c>
      <c r="E554" t="s">
        <v>1043</v>
      </c>
      <c r="F554" t="s">
        <v>1113</v>
      </c>
      <c r="G554" t="s">
        <v>1113</v>
      </c>
      <c r="H554" t="s">
        <v>782</v>
      </c>
      <c r="I554" t="s">
        <v>499</v>
      </c>
      <c r="J554" s="363">
        <v>190694.6208684381</v>
      </c>
      <c r="K554" t="s">
        <v>1110</v>
      </c>
    </row>
    <row r="555" spans="1:11" ht="16.5">
      <c r="A555" s="419"/>
      <c r="B555" s="502" t="s">
        <v>657</v>
      </c>
      <c r="C555" t="s">
        <v>786</v>
      </c>
      <c r="D555" t="s">
        <v>627</v>
      </c>
      <c r="E555" t="s">
        <v>1038</v>
      </c>
      <c r="F555" t="s">
        <v>1113</v>
      </c>
      <c r="G555" t="s">
        <v>1113</v>
      </c>
      <c r="H555" t="s">
        <v>786</v>
      </c>
      <c r="I555" t="s">
        <v>499</v>
      </c>
      <c r="J555" s="363">
        <v>25.469863901490601</v>
      </c>
      <c r="K555" t="s">
        <v>1110</v>
      </c>
    </row>
    <row r="556" spans="1:11" ht="16.5">
      <c r="A556" s="419"/>
      <c r="B556" s="502" t="s">
        <v>657</v>
      </c>
      <c r="C556" t="s">
        <v>786</v>
      </c>
      <c r="D556" t="s">
        <v>585</v>
      </c>
      <c r="E556" t="s">
        <v>1111</v>
      </c>
      <c r="F556" t="s">
        <v>1113</v>
      </c>
      <c r="G556" t="s">
        <v>1113</v>
      </c>
      <c r="H556" t="s">
        <v>786</v>
      </c>
      <c r="I556" t="s">
        <v>499</v>
      </c>
      <c r="J556" s="363">
        <v>8218.9519488936203</v>
      </c>
      <c r="K556" t="s">
        <v>1110</v>
      </c>
    </row>
    <row r="557" spans="1:11" ht="16.5">
      <c r="A557" s="419"/>
      <c r="B557" s="502" t="s">
        <v>657</v>
      </c>
      <c r="C557" t="s">
        <v>786</v>
      </c>
      <c r="D557" t="s">
        <v>585</v>
      </c>
      <c r="E557" t="s">
        <v>1038</v>
      </c>
      <c r="F557" t="s">
        <v>1113</v>
      </c>
      <c r="G557" t="s">
        <v>1113</v>
      </c>
      <c r="H557" t="s">
        <v>786</v>
      </c>
      <c r="I557" t="s">
        <v>499</v>
      </c>
      <c r="J557" s="363">
        <v>18858.244606980836</v>
      </c>
      <c r="K557" t="s">
        <v>1110</v>
      </c>
    </row>
    <row r="558" spans="1:11" ht="16.5">
      <c r="A558" s="419"/>
      <c r="B558" s="502" t="s">
        <v>657</v>
      </c>
      <c r="C558" t="s">
        <v>786</v>
      </c>
      <c r="D558" t="s">
        <v>585</v>
      </c>
      <c r="E558" t="s">
        <v>1049</v>
      </c>
      <c r="F558" t="s">
        <v>1113</v>
      </c>
      <c r="G558" t="s">
        <v>1113</v>
      </c>
      <c r="H558" t="s">
        <v>786</v>
      </c>
      <c r="I558" t="s">
        <v>499</v>
      </c>
      <c r="J558" s="363">
        <v>0</v>
      </c>
      <c r="K558" t="s">
        <v>1110</v>
      </c>
    </row>
    <row r="559" spans="1:11" ht="16.5">
      <c r="A559" s="419"/>
      <c r="B559" s="502" t="s">
        <v>657</v>
      </c>
      <c r="C559" t="s">
        <v>786</v>
      </c>
      <c r="D559" t="s">
        <v>585</v>
      </c>
      <c r="E559" t="s">
        <v>1041</v>
      </c>
      <c r="F559" t="s">
        <v>1113</v>
      </c>
      <c r="G559" t="s">
        <v>1113</v>
      </c>
      <c r="H559" t="s">
        <v>786</v>
      </c>
      <c r="I559" t="s">
        <v>499</v>
      </c>
      <c r="J559" s="363">
        <v>12684.186649384315</v>
      </c>
      <c r="K559" t="s">
        <v>1110</v>
      </c>
    </row>
    <row r="560" spans="1:11" ht="16.5">
      <c r="A560" s="419"/>
      <c r="B560" s="502" t="s">
        <v>657</v>
      </c>
      <c r="C560" t="s">
        <v>786</v>
      </c>
      <c r="D560" t="s">
        <v>585</v>
      </c>
      <c r="E560" t="s">
        <v>1112</v>
      </c>
      <c r="F560" t="s">
        <v>1113</v>
      </c>
      <c r="G560" t="s">
        <v>1113</v>
      </c>
      <c r="H560" t="s">
        <v>786</v>
      </c>
      <c r="I560" t="s">
        <v>499</v>
      </c>
      <c r="J560" s="363">
        <v>0</v>
      </c>
      <c r="K560" t="s">
        <v>1110</v>
      </c>
    </row>
    <row r="561" spans="1:11" ht="16.5">
      <c r="A561" s="419"/>
      <c r="B561" s="502" t="s">
        <v>657</v>
      </c>
      <c r="C561" t="s">
        <v>786</v>
      </c>
      <c r="D561" t="s">
        <v>585</v>
      </c>
      <c r="E561" t="s">
        <v>1043</v>
      </c>
      <c r="F561" t="s">
        <v>1113</v>
      </c>
      <c r="G561" t="s">
        <v>1113</v>
      </c>
      <c r="H561" t="s">
        <v>786</v>
      </c>
      <c r="I561" t="s">
        <v>499</v>
      </c>
      <c r="J561" s="363">
        <v>2534.0709193593184</v>
      </c>
      <c r="K561" t="s">
        <v>1110</v>
      </c>
    </row>
    <row r="562" spans="1:11" ht="16.5">
      <c r="A562" s="419"/>
      <c r="B562" s="502" t="s">
        <v>657</v>
      </c>
      <c r="C562" t="s">
        <v>788</v>
      </c>
      <c r="D562" t="s">
        <v>627</v>
      </c>
      <c r="E562" t="s">
        <v>1038</v>
      </c>
      <c r="F562" t="s">
        <v>1113</v>
      </c>
      <c r="G562" t="s">
        <v>1113</v>
      </c>
      <c r="H562" t="s">
        <v>788</v>
      </c>
      <c r="I562" t="s">
        <v>499</v>
      </c>
      <c r="J562" s="363">
        <v>68105.999444495872</v>
      </c>
      <c r="K562" t="s">
        <v>1110</v>
      </c>
    </row>
    <row r="563" spans="1:11" ht="16.5">
      <c r="A563" s="419"/>
      <c r="B563" s="502" t="s">
        <v>657</v>
      </c>
      <c r="C563" t="s">
        <v>788</v>
      </c>
      <c r="D563" t="s">
        <v>585</v>
      </c>
      <c r="E563" t="s">
        <v>1111</v>
      </c>
      <c r="F563" t="s">
        <v>1113</v>
      </c>
      <c r="G563" t="s">
        <v>1113</v>
      </c>
      <c r="H563" t="s">
        <v>788</v>
      </c>
      <c r="I563" t="s">
        <v>499</v>
      </c>
      <c r="J563" s="363">
        <v>230938.9130636052</v>
      </c>
      <c r="K563" t="s">
        <v>1110</v>
      </c>
    </row>
    <row r="564" spans="1:11" ht="16.5">
      <c r="A564" s="419"/>
      <c r="B564" s="502" t="s">
        <v>657</v>
      </c>
      <c r="C564" t="s">
        <v>788</v>
      </c>
      <c r="D564" t="s">
        <v>585</v>
      </c>
      <c r="E564" t="s">
        <v>1038</v>
      </c>
      <c r="F564" t="s">
        <v>1113</v>
      </c>
      <c r="G564" t="s">
        <v>1113</v>
      </c>
      <c r="H564" t="s">
        <v>788</v>
      </c>
      <c r="I564" t="s">
        <v>499</v>
      </c>
      <c r="J564" s="363">
        <v>28995.509675030087</v>
      </c>
      <c r="K564" t="s">
        <v>1110</v>
      </c>
    </row>
    <row r="565" spans="1:11" ht="16.5">
      <c r="A565" s="419"/>
      <c r="B565" s="502" t="s">
        <v>657</v>
      </c>
      <c r="C565" t="s">
        <v>788</v>
      </c>
      <c r="D565" t="s">
        <v>585</v>
      </c>
      <c r="E565" t="s">
        <v>1049</v>
      </c>
      <c r="F565" t="s">
        <v>1113</v>
      </c>
      <c r="G565" t="s">
        <v>1113</v>
      </c>
      <c r="H565" t="s">
        <v>788</v>
      </c>
      <c r="I565" t="s">
        <v>499</v>
      </c>
      <c r="J565" s="363">
        <v>92584.019998148317</v>
      </c>
      <c r="K565" t="s">
        <v>1110</v>
      </c>
    </row>
    <row r="566" spans="1:11" ht="16.5">
      <c r="A566" s="419"/>
      <c r="B566" s="502" t="s">
        <v>657</v>
      </c>
      <c r="C566" t="s">
        <v>788</v>
      </c>
      <c r="D566" t="s">
        <v>585</v>
      </c>
      <c r="E566" t="s">
        <v>1041</v>
      </c>
      <c r="F566" t="s">
        <v>1113</v>
      </c>
      <c r="G566" t="s">
        <v>1113</v>
      </c>
      <c r="H566" t="s">
        <v>788</v>
      </c>
      <c r="I566" t="s">
        <v>499</v>
      </c>
      <c r="J566" s="363">
        <v>64808.813998703823</v>
      </c>
      <c r="K566" t="s">
        <v>1110</v>
      </c>
    </row>
    <row r="567" spans="1:11" ht="16.5">
      <c r="A567" s="419"/>
      <c r="B567" s="502" t="s">
        <v>657</v>
      </c>
      <c r="C567" t="s">
        <v>788</v>
      </c>
      <c r="D567" t="s">
        <v>585</v>
      </c>
      <c r="E567" t="s">
        <v>1043</v>
      </c>
      <c r="F567" t="s">
        <v>1113</v>
      </c>
      <c r="G567" t="s">
        <v>1113</v>
      </c>
      <c r="H567" t="s">
        <v>788</v>
      </c>
      <c r="I567" t="s">
        <v>499</v>
      </c>
      <c r="J567" s="363">
        <v>506.52717340986942</v>
      </c>
      <c r="K567" t="s">
        <v>1110</v>
      </c>
    </row>
    <row r="568" spans="1:11" ht="16.5">
      <c r="A568" s="419"/>
      <c r="B568" s="502" t="s">
        <v>657</v>
      </c>
      <c r="C568" t="s">
        <v>675</v>
      </c>
      <c r="D568" t="s">
        <v>627</v>
      </c>
      <c r="E568" t="s">
        <v>1038</v>
      </c>
      <c r="F568" t="s">
        <v>1113</v>
      </c>
      <c r="G568" t="s">
        <v>1113</v>
      </c>
      <c r="H568" t="s">
        <v>675</v>
      </c>
      <c r="I568" t="s">
        <v>499</v>
      </c>
      <c r="J568" s="363">
        <v>17639.450050921208</v>
      </c>
      <c r="K568" t="s">
        <v>1110</v>
      </c>
    </row>
    <row r="569" spans="1:11" ht="16.5">
      <c r="A569" s="419"/>
      <c r="B569" s="502" t="s">
        <v>657</v>
      </c>
      <c r="C569" t="s">
        <v>675</v>
      </c>
      <c r="D569" t="s">
        <v>585</v>
      </c>
      <c r="E569" t="s">
        <v>1111</v>
      </c>
      <c r="F569" t="s">
        <v>1113</v>
      </c>
      <c r="G569" t="s">
        <v>1113</v>
      </c>
      <c r="H569" t="s">
        <v>675</v>
      </c>
      <c r="I569" t="s">
        <v>499</v>
      </c>
      <c r="J569" s="363">
        <v>38386.010554578279</v>
      </c>
      <c r="K569" t="s">
        <v>1110</v>
      </c>
    </row>
    <row r="570" spans="1:11" ht="16.5">
      <c r="A570" s="419"/>
      <c r="B570" s="502" t="s">
        <v>657</v>
      </c>
      <c r="C570" t="s">
        <v>675</v>
      </c>
      <c r="D570" t="s">
        <v>585</v>
      </c>
      <c r="E570" t="s">
        <v>1038</v>
      </c>
      <c r="F570" t="s">
        <v>1113</v>
      </c>
      <c r="G570" t="s">
        <v>1113</v>
      </c>
      <c r="H570" t="s">
        <v>675</v>
      </c>
      <c r="I570" t="s">
        <v>499</v>
      </c>
      <c r="J570" s="363">
        <v>12911.147116007776</v>
      </c>
      <c r="K570" t="s">
        <v>1110</v>
      </c>
    </row>
    <row r="571" spans="1:11" ht="16.5">
      <c r="A571" s="419"/>
      <c r="B571" s="502" t="s">
        <v>657</v>
      </c>
      <c r="C571" t="s">
        <v>675</v>
      </c>
      <c r="D571" t="s">
        <v>585</v>
      </c>
      <c r="E571" t="s">
        <v>1049</v>
      </c>
      <c r="F571" t="s">
        <v>1113</v>
      </c>
      <c r="G571" t="s">
        <v>1113</v>
      </c>
      <c r="H571" t="s">
        <v>675</v>
      </c>
      <c r="I571" t="s">
        <v>499</v>
      </c>
      <c r="J571" s="363">
        <v>0</v>
      </c>
      <c r="K571" t="s">
        <v>1110</v>
      </c>
    </row>
    <row r="572" spans="1:11" ht="16.5">
      <c r="A572" s="419"/>
      <c r="B572" s="502" t="s">
        <v>657</v>
      </c>
      <c r="C572" t="s">
        <v>675</v>
      </c>
      <c r="D572" t="s">
        <v>585</v>
      </c>
      <c r="E572" t="s">
        <v>1041</v>
      </c>
      <c r="F572" t="s">
        <v>1113</v>
      </c>
      <c r="G572" t="s">
        <v>1113</v>
      </c>
      <c r="H572" t="s">
        <v>675</v>
      </c>
      <c r="I572" t="s">
        <v>499</v>
      </c>
      <c r="J572" s="363">
        <v>0</v>
      </c>
      <c r="K572" t="s">
        <v>1110</v>
      </c>
    </row>
    <row r="573" spans="1:11" ht="16.5">
      <c r="A573" s="419"/>
      <c r="B573" s="502" t="s">
        <v>657</v>
      </c>
      <c r="C573" t="s">
        <v>675</v>
      </c>
      <c r="D573" t="s">
        <v>585</v>
      </c>
      <c r="E573" t="s">
        <v>1043</v>
      </c>
      <c r="F573" t="s">
        <v>1113</v>
      </c>
      <c r="G573" t="s">
        <v>1113</v>
      </c>
      <c r="H573" t="s">
        <v>675</v>
      </c>
      <c r="I573" t="s">
        <v>499</v>
      </c>
      <c r="J573" s="363">
        <v>0</v>
      </c>
      <c r="K573" t="s">
        <v>1110</v>
      </c>
    </row>
    <row r="574" spans="1:11" ht="16.5">
      <c r="A574" s="419"/>
      <c r="B574" s="502" t="s">
        <v>657</v>
      </c>
      <c r="C574" t="s">
        <v>796</v>
      </c>
      <c r="D574" t="s">
        <v>627</v>
      </c>
      <c r="E574" t="s">
        <v>1074</v>
      </c>
      <c r="F574" s="362" t="s">
        <v>1110</v>
      </c>
      <c r="G574" s="362" t="s">
        <v>1119</v>
      </c>
      <c r="I574" t="s">
        <v>499</v>
      </c>
      <c r="J574" s="363">
        <v>632.92287751134154</v>
      </c>
      <c r="K574" t="s">
        <v>1110</v>
      </c>
    </row>
    <row r="575" spans="1:11" ht="16.5">
      <c r="A575" s="419"/>
      <c r="B575" s="502" t="s">
        <v>657</v>
      </c>
      <c r="C575" t="s">
        <v>796</v>
      </c>
      <c r="D575" t="s">
        <v>627</v>
      </c>
      <c r="E575" t="s">
        <v>1038</v>
      </c>
      <c r="F575" s="362" t="s">
        <v>1110</v>
      </c>
      <c r="G575" s="362" t="s">
        <v>1110</v>
      </c>
      <c r="I575" t="s">
        <v>499</v>
      </c>
      <c r="J575" s="363">
        <v>0</v>
      </c>
      <c r="K575" t="s">
        <v>1110</v>
      </c>
    </row>
    <row r="576" spans="1:11" ht="16.5">
      <c r="A576" s="419"/>
      <c r="B576" s="502" t="s">
        <v>657</v>
      </c>
      <c r="C576" t="s">
        <v>796</v>
      </c>
      <c r="D576" t="s">
        <v>585</v>
      </c>
      <c r="E576" t="s">
        <v>1111</v>
      </c>
      <c r="F576" s="362" t="s">
        <v>1110</v>
      </c>
      <c r="G576" s="362" t="s">
        <v>1110</v>
      </c>
      <c r="I576" t="s">
        <v>499</v>
      </c>
      <c r="J576" s="363">
        <v>88315.100453661697</v>
      </c>
      <c r="K576" t="s">
        <v>1110</v>
      </c>
    </row>
    <row r="577" spans="1:11" ht="16.5">
      <c r="A577" s="419"/>
      <c r="B577" s="502" t="s">
        <v>657</v>
      </c>
      <c r="C577" t="s">
        <v>796</v>
      </c>
      <c r="D577" t="s">
        <v>585</v>
      </c>
      <c r="E577" t="s">
        <v>1038</v>
      </c>
      <c r="F577" s="362" t="s">
        <v>1110</v>
      </c>
      <c r="G577" s="362" t="s">
        <v>1110</v>
      </c>
      <c r="I577" t="s">
        <v>499</v>
      </c>
      <c r="J577" s="363">
        <v>37390.676789186182</v>
      </c>
      <c r="K577" t="s">
        <v>1110</v>
      </c>
    </row>
    <row r="578" spans="1:11" ht="16.5">
      <c r="A578" s="419"/>
      <c r="B578" s="502" t="s">
        <v>657</v>
      </c>
      <c r="C578" t="s">
        <v>796</v>
      </c>
      <c r="D578" t="s">
        <v>585</v>
      </c>
      <c r="E578" t="s">
        <v>1049</v>
      </c>
      <c r="F578" s="362" t="s">
        <v>1110</v>
      </c>
      <c r="G578" s="362" t="s">
        <v>1110</v>
      </c>
      <c r="I578" t="s">
        <v>499</v>
      </c>
      <c r="J578" s="363">
        <v>0</v>
      </c>
      <c r="K578" t="s">
        <v>1110</v>
      </c>
    </row>
    <row r="579" spans="1:11" ht="16.5">
      <c r="A579" s="419"/>
      <c r="B579" s="502" t="s">
        <v>657</v>
      </c>
      <c r="C579" t="s">
        <v>796</v>
      </c>
      <c r="D579" t="s">
        <v>585</v>
      </c>
      <c r="E579" t="s">
        <v>1041</v>
      </c>
      <c r="F579" s="362" t="s">
        <v>1110</v>
      </c>
      <c r="G579" s="362" t="s">
        <v>1110</v>
      </c>
      <c r="I579" t="s">
        <v>499</v>
      </c>
      <c r="J579" s="363">
        <v>115915.73928339969</v>
      </c>
      <c r="K579" t="s">
        <v>1110</v>
      </c>
    </row>
    <row r="580" spans="1:11" ht="16.5">
      <c r="A580" s="419"/>
      <c r="B580" s="502" t="s">
        <v>657</v>
      </c>
      <c r="C580" t="s">
        <v>796</v>
      </c>
      <c r="D580" t="s">
        <v>585</v>
      </c>
      <c r="E580" t="s">
        <v>1043</v>
      </c>
      <c r="F580" s="362" t="s">
        <v>1110</v>
      </c>
      <c r="G580" s="362" t="s">
        <v>1110</v>
      </c>
      <c r="I580" t="s">
        <v>499</v>
      </c>
      <c r="J580" s="363">
        <v>72207.406721599851</v>
      </c>
      <c r="K580" t="s">
        <v>1110</v>
      </c>
    </row>
    <row r="581" spans="1:11" ht="16.5">
      <c r="A581" s="419"/>
      <c r="B581" s="502" t="s">
        <v>657</v>
      </c>
      <c r="C581" t="s">
        <v>798</v>
      </c>
      <c r="D581" t="s">
        <v>627</v>
      </c>
      <c r="E581" t="s">
        <v>1038</v>
      </c>
      <c r="F581" t="s">
        <v>1113</v>
      </c>
      <c r="G581" t="s">
        <v>1113</v>
      </c>
      <c r="H581" t="s">
        <v>798</v>
      </c>
      <c r="I581" t="s">
        <v>499</v>
      </c>
      <c r="J581" s="363">
        <v>0</v>
      </c>
      <c r="K581" t="s">
        <v>1110</v>
      </c>
    </row>
    <row r="582" spans="1:11" ht="16.5">
      <c r="A582" s="419"/>
      <c r="B582" s="502" t="s">
        <v>657</v>
      </c>
      <c r="C582" t="s">
        <v>798</v>
      </c>
      <c r="D582" t="s">
        <v>585</v>
      </c>
      <c r="E582" t="s">
        <v>1111</v>
      </c>
      <c r="F582" t="s">
        <v>1113</v>
      </c>
      <c r="G582" t="s">
        <v>1113</v>
      </c>
      <c r="H582" t="s">
        <v>798</v>
      </c>
      <c r="I582" t="s">
        <v>499</v>
      </c>
      <c r="J582" s="363">
        <v>32266.512359966669</v>
      </c>
      <c r="K582" t="s">
        <v>1110</v>
      </c>
    </row>
    <row r="583" spans="1:11" ht="16.5">
      <c r="A583" s="419"/>
      <c r="B583" s="502" t="s">
        <v>657</v>
      </c>
      <c r="C583" t="s">
        <v>798</v>
      </c>
      <c r="D583" t="s">
        <v>585</v>
      </c>
      <c r="E583" t="s">
        <v>1038</v>
      </c>
      <c r="F583" t="s">
        <v>1113</v>
      </c>
      <c r="G583" t="s">
        <v>1113</v>
      </c>
      <c r="H583" t="s">
        <v>798</v>
      </c>
      <c r="I583" t="s">
        <v>499</v>
      </c>
      <c r="J583" s="363">
        <v>78654.911582260902</v>
      </c>
      <c r="K583" t="s">
        <v>1110</v>
      </c>
    </row>
    <row r="584" spans="1:11" ht="16.5">
      <c r="A584" s="419"/>
      <c r="B584" s="502" t="s">
        <v>657</v>
      </c>
      <c r="C584" t="s">
        <v>798</v>
      </c>
      <c r="D584" t="s">
        <v>585</v>
      </c>
      <c r="E584" t="s">
        <v>1049</v>
      </c>
      <c r="F584" t="s">
        <v>1113</v>
      </c>
      <c r="G584" t="s">
        <v>1113</v>
      </c>
      <c r="H584" t="s">
        <v>798</v>
      </c>
      <c r="I584" t="s">
        <v>499</v>
      </c>
      <c r="J584" s="363">
        <v>0</v>
      </c>
      <c r="K584" t="s">
        <v>1110</v>
      </c>
    </row>
    <row r="585" spans="1:11" ht="16.5">
      <c r="A585" s="419"/>
      <c r="B585" s="502" t="s">
        <v>657</v>
      </c>
      <c r="C585" t="s">
        <v>798</v>
      </c>
      <c r="D585" t="s">
        <v>585</v>
      </c>
      <c r="E585" t="s">
        <v>1041</v>
      </c>
      <c r="F585" t="s">
        <v>1113</v>
      </c>
      <c r="G585" t="s">
        <v>1113</v>
      </c>
      <c r="H585" t="s">
        <v>798</v>
      </c>
      <c r="I585" t="s">
        <v>499</v>
      </c>
      <c r="J585" s="363">
        <v>6724.3125636515133</v>
      </c>
      <c r="K585" t="s">
        <v>1110</v>
      </c>
    </row>
    <row r="586" spans="1:11" ht="16.5">
      <c r="A586" s="419"/>
      <c r="B586" s="502" t="s">
        <v>657</v>
      </c>
      <c r="C586" t="s">
        <v>798</v>
      </c>
      <c r="D586" t="s">
        <v>585</v>
      </c>
      <c r="E586" t="s">
        <v>1112</v>
      </c>
      <c r="F586" t="s">
        <v>1113</v>
      </c>
      <c r="G586" t="s">
        <v>1113</v>
      </c>
      <c r="H586" t="s">
        <v>798</v>
      </c>
      <c r="I586" t="s">
        <v>499</v>
      </c>
      <c r="J586" s="363">
        <v>0</v>
      </c>
      <c r="K586" t="s">
        <v>1110</v>
      </c>
    </row>
    <row r="587" spans="1:11" ht="16.5">
      <c r="A587" s="419"/>
      <c r="B587" s="502" t="s">
        <v>657</v>
      </c>
      <c r="C587" t="s">
        <v>798</v>
      </c>
      <c r="D587" t="s">
        <v>585</v>
      </c>
      <c r="E587" t="s">
        <v>1043</v>
      </c>
      <c r="F587" t="s">
        <v>1113</v>
      </c>
      <c r="G587" t="s">
        <v>1113</v>
      </c>
      <c r="H587" t="s">
        <v>798</v>
      </c>
      <c r="I587" t="s">
        <v>499</v>
      </c>
      <c r="J587" s="363">
        <v>88548.032589575028</v>
      </c>
      <c r="K587" t="s">
        <v>1110</v>
      </c>
    </row>
    <row r="588" spans="1:11" ht="16.5">
      <c r="A588" s="419"/>
      <c r="B588" s="502" t="s">
        <v>657</v>
      </c>
      <c r="C588" t="s">
        <v>802</v>
      </c>
      <c r="D588" t="s">
        <v>627</v>
      </c>
      <c r="E588" t="s">
        <v>1074</v>
      </c>
      <c r="F588" t="s">
        <v>1113</v>
      </c>
      <c r="G588" t="s">
        <v>1113</v>
      </c>
      <c r="H588" t="s">
        <v>802</v>
      </c>
      <c r="I588" t="s">
        <v>499</v>
      </c>
      <c r="J588" s="363">
        <v>97.213220998055732</v>
      </c>
      <c r="K588" t="s">
        <v>1110</v>
      </c>
    </row>
    <row r="589" spans="1:11" ht="16.5">
      <c r="A589" s="419"/>
      <c r="B589" s="502" t="s">
        <v>657</v>
      </c>
      <c r="C589" t="s">
        <v>802</v>
      </c>
      <c r="D589" t="s">
        <v>627</v>
      </c>
      <c r="E589" t="s">
        <v>1038</v>
      </c>
      <c r="F589" t="s">
        <v>1113</v>
      </c>
      <c r="G589" t="s">
        <v>1113</v>
      </c>
      <c r="H589" t="s">
        <v>802</v>
      </c>
      <c r="I589" t="s">
        <v>499</v>
      </c>
      <c r="J589" s="363">
        <v>0</v>
      </c>
      <c r="K589" t="s">
        <v>1110</v>
      </c>
    </row>
    <row r="590" spans="1:11" ht="16.5">
      <c r="A590" s="419"/>
      <c r="B590" s="502" t="s">
        <v>657</v>
      </c>
      <c r="C590" t="s">
        <v>802</v>
      </c>
      <c r="D590" t="s">
        <v>585</v>
      </c>
      <c r="E590" t="s">
        <v>1111</v>
      </c>
      <c r="F590" t="s">
        <v>1113</v>
      </c>
      <c r="G590" t="s">
        <v>1113</v>
      </c>
      <c r="H590" t="s">
        <v>802</v>
      </c>
      <c r="I590" t="s">
        <v>499</v>
      </c>
      <c r="J590" s="363">
        <v>20815.563373761688</v>
      </c>
      <c r="K590" t="s">
        <v>1110</v>
      </c>
    </row>
    <row r="591" spans="1:11" ht="16.5">
      <c r="A591" s="419"/>
      <c r="B591" s="502" t="s">
        <v>657</v>
      </c>
      <c r="C591" t="s">
        <v>802</v>
      </c>
      <c r="D591" t="s">
        <v>585</v>
      </c>
      <c r="E591" t="s">
        <v>1038</v>
      </c>
      <c r="F591" t="s">
        <v>1113</v>
      </c>
      <c r="G591" t="s">
        <v>1113</v>
      </c>
      <c r="H591" t="s">
        <v>802</v>
      </c>
      <c r="I591" t="s">
        <v>499</v>
      </c>
      <c r="J591" s="363">
        <v>27155.994815294878</v>
      </c>
      <c r="K591" t="s">
        <v>1110</v>
      </c>
    </row>
    <row r="592" spans="1:11" ht="16.5">
      <c r="A592" s="419"/>
      <c r="B592" s="502" t="s">
        <v>657</v>
      </c>
      <c r="C592" t="s">
        <v>802</v>
      </c>
      <c r="D592" t="s">
        <v>585</v>
      </c>
      <c r="E592" t="s">
        <v>1049</v>
      </c>
      <c r="F592" t="s">
        <v>1113</v>
      </c>
      <c r="G592" t="s">
        <v>1113</v>
      </c>
      <c r="H592" t="s">
        <v>802</v>
      </c>
      <c r="I592" t="s">
        <v>499</v>
      </c>
      <c r="J592" s="363">
        <v>269.52134061660956</v>
      </c>
      <c r="K592" t="s">
        <v>1110</v>
      </c>
    </row>
    <row r="593" spans="1:11" ht="16.5">
      <c r="A593" s="419"/>
      <c r="B593" s="502" t="s">
        <v>657</v>
      </c>
      <c r="C593" t="s">
        <v>802</v>
      </c>
      <c r="D593" t="s">
        <v>585</v>
      </c>
      <c r="E593" t="s">
        <v>1041</v>
      </c>
      <c r="F593" t="s">
        <v>1113</v>
      </c>
      <c r="G593" t="s">
        <v>1113</v>
      </c>
      <c r="H593" t="s">
        <v>802</v>
      </c>
      <c r="I593" t="s">
        <v>499</v>
      </c>
      <c r="J593" s="363">
        <v>23117.248402925656</v>
      </c>
      <c r="K593" t="s">
        <v>1110</v>
      </c>
    </row>
    <row r="594" spans="1:11" ht="16.5">
      <c r="A594" s="419"/>
      <c r="B594" s="502" t="s">
        <v>657</v>
      </c>
      <c r="C594" t="s">
        <v>802</v>
      </c>
      <c r="D594" t="s">
        <v>585</v>
      </c>
      <c r="E594" t="s">
        <v>1043</v>
      </c>
      <c r="F594" t="s">
        <v>1113</v>
      </c>
      <c r="G594" t="s">
        <v>1113</v>
      </c>
      <c r="H594" t="s">
        <v>802</v>
      </c>
      <c r="I594" t="s">
        <v>499</v>
      </c>
      <c r="J594" s="363">
        <v>57366.049439866678</v>
      </c>
      <c r="K594" t="s">
        <v>1110</v>
      </c>
    </row>
    <row r="595" spans="1:11" ht="16.5">
      <c r="A595" s="419"/>
      <c r="B595" s="502" t="s">
        <v>657</v>
      </c>
      <c r="C595" t="s">
        <v>804</v>
      </c>
      <c r="D595" t="s">
        <v>627</v>
      </c>
      <c r="E595" t="s">
        <v>1074</v>
      </c>
      <c r="F595" t="s">
        <v>1113</v>
      </c>
      <c r="G595" t="s">
        <v>1113</v>
      </c>
      <c r="H595" t="s">
        <v>804</v>
      </c>
      <c r="I595" t="s">
        <v>499</v>
      </c>
      <c r="J595" s="363">
        <v>392.68586242014624</v>
      </c>
      <c r="K595" t="s">
        <v>1110</v>
      </c>
    </row>
    <row r="596" spans="1:11" ht="16.5">
      <c r="A596" s="419"/>
      <c r="B596" s="502" t="s">
        <v>657</v>
      </c>
      <c r="C596" t="s">
        <v>804</v>
      </c>
      <c r="D596" t="s">
        <v>627</v>
      </c>
      <c r="E596" t="s">
        <v>1038</v>
      </c>
      <c r="F596" t="s">
        <v>1113</v>
      </c>
      <c r="G596" t="s">
        <v>1113</v>
      </c>
      <c r="H596" t="s">
        <v>804</v>
      </c>
      <c r="I596" t="s">
        <v>499</v>
      </c>
      <c r="J596" s="363">
        <v>965.87353022868251</v>
      </c>
      <c r="K596" t="s">
        <v>1110</v>
      </c>
    </row>
    <row r="597" spans="1:11" ht="16.5">
      <c r="A597" s="419"/>
      <c r="B597" s="502" t="s">
        <v>657</v>
      </c>
      <c r="C597" t="s">
        <v>804</v>
      </c>
      <c r="D597" t="s">
        <v>585</v>
      </c>
      <c r="E597" t="s">
        <v>1074</v>
      </c>
      <c r="F597" t="s">
        <v>1113</v>
      </c>
      <c r="G597" t="s">
        <v>1113</v>
      </c>
      <c r="H597" t="s">
        <v>804</v>
      </c>
      <c r="I597" t="s">
        <v>499</v>
      </c>
      <c r="J597" s="363">
        <v>508.59179705582812</v>
      </c>
      <c r="K597" t="s">
        <v>1110</v>
      </c>
    </row>
    <row r="598" spans="1:11" ht="16.5">
      <c r="A598" s="419"/>
      <c r="B598" s="502" t="s">
        <v>657</v>
      </c>
      <c r="C598" t="s">
        <v>804</v>
      </c>
      <c r="D598" t="s">
        <v>585</v>
      </c>
      <c r="E598" t="s">
        <v>1111</v>
      </c>
      <c r="F598" t="s">
        <v>1113</v>
      </c>
      <c r="G598" t="s">
        <v>1113</v>
      </c>
      <c r="H598" t="s">
        <v>804</v>
      </c>
      <c r="I598" t="s">
        <v>499</v>
      </c>
      <c r="J598" s="363">
        <v>64513.230256457733</v>
      </c>
      <c r="K598" t="s">
        <v>1110</v>
      </c>
    </row>
    <row r="599" spans="1:11" ht="16.5">
      <c r="A599" s="419"/>
      <c r="B599" s="502" t="s">
        <v>657</v>
      </c>
      <c r="C599" t="s">
        <v>804</v>
      </c>
      <c r="D599" t="s">
        <v>585</v>
      </c>
      <c r="E599" t="s">
        <v>1038</v>
      </c>
      <c r="F599" t="s">
        <v>1113</v>
      </c>
      <c r="G599" t="s">
        <v>1113</v>
      </c>
      <c r="H599" t="s">
        <v>804</v>
      </c>
      <c r="I599" t="s">
        <v>499</v>
      </c>
      <c r="J599" s="363">
        <v>65764.697713174697</v>
      </c>
      <c r="K599" t="s">
        <v>1110</v>
      </c>
    </row>
    <row r="600" spans="1:11" ht="16.5">
      <c r="A600" s="419"/>
      <c r="B600" s="502" t="s">
        <v>657</v>
      </c>
      <c r="C600" t="s">
        <v>804</v>
      </c>
      <c r="D600" t="s">
        <v>585</v>
      </c>
      <c r="E600" t="s">
        <v>1049</v>
      </c>
      <c r="F600" t="s">
        <v>1113</v>
      </c>
      <c r="G600" t="s">
        <v>1113</v>
      </c>
      <c r="H600" t="s">
        <v>804</v>
      </c>
      <c r="I600" t="s">
        <v>499</v>
      </c>
      <c r="J600" s="363">
        <v>0</v>
      </c>
      <c r="K600" t="s">
        <v>1110</v>
      </c>
    </row>
    <row r="601" spans="1:11" ht="16.5">
      <c r="A601" s="419"/>
      <c r="B601" s="502" t="s">
        <v>657</v>
      </c>
      <c r="C601" t="s">
        <v>804</v>
      </c>
      <c r="D601" t="s">
        <v>585</v>
      </c>
      <c r="E601" t="s">
        <v>1041</v>
      </c>
      <c r="F601" t="s">
        <v>1113</v>
      </c>
      <c r="G601" t="s">
        <v>1113</v>
      </c>
      <c r="H601" t="s">
        <v>804</v>
      </c>
      <c r="I601" t="s">
        <v>499</v>
      </c>
      <c r="J601" s="363">
        <v>0</v>
      </c>
      <c r="K601" t="s">
        <v>1110</v>
      </c>
    </row>
    <row r="602" spans="1:11" ht="16.5">
      <c r="A602" s="419"/>
      <c r="B602" s="502" t="s">
        <v>657</v>
      </c>
      <c r="C602" t="s">
        <v>804</v>
      </c>
      <c r="D602" t="s">
        <v>585</v>
      </c>
      <c r="E602" t="s">
        <v>1112</v>
      </c>
      <c r="F602" t="s">
        <v>1113</v>
      </c>
      <c r="G602" t="s">
        <v>1113</v>
      </c>
      <c r="H602" t="s">
        <v>804</v>
      </c>
      <c r="I602" t="s">
        <v>499</v>
      </c>
      <c r="J602" s="363">
        <v>0</v>
      </c>
      <c r="K602" t="s">
        <v>1110</v>
      </c>
    </row>
    <row r="603" spans="1:11" ht="16.5">
      <c r="A603" s="419"/>
      <c r="B603" s="502" t="s">
        <v>657</v>
      </c>
      <c r="C603" t="s">
        <v>804</v>
      </c>
      <c r="D603" t="s">
        <v>585</v>
      </c>
      <c r="E603" t="s">
        <v>1043</v>
      </c>
      <c r="F603" t="s">
        <v>1113</v>
      </c>
      <c r="G603" t="s">
        <v>1113</v>
      </c>
      <c r="H603" t="s">
        <v>804</v>
      </c>
      <c r="I603" t="s">
        <v>499</v>
      </c>
      <c r="J603" s="363">
        <v>43974.539394500505</v>
      </c>
      <c r="K603" t="s">
        <v>1110</v>
      </c>
    </row>
    <row r="604" spans="1:11" ht="16.5">
      <c r="A604" s="419"/>
      <c r="B604" s="502" t="s">
        <v>657</v>
      </c>
      <c r="C604" t="s">
        <v>806</v>
      </c>
      <c r="D604" t="s">
        <v>627</v>
      </c>
      <c r="E604" t="s">
        <v>1038</v>
      </c>
      <c r="F604" t="s">
        <v>1113</v>
      </c>
      <c r="G604" t="s">
        <v>1113</v>
      </c>
      <c r="H604" t="s">
        <v>806</v>
      </c>
      <c r="I604" t="s">
        <v>499</v>
      </c>
      <c r="J604" s="363">
        <v>18541.209147301175</v>
      </c>
      <c r="K604" t="s">
        <v>1110</v>
      </c>
    </row>
    <row r="605" spans="1:11" ht="16.5">
      <c r="A605" s="419"/>
      <c r="B605" s="502" t="s">
        <v>657</v>
      </c>
      <c r="C605" t="s">
        <v>806</v>
      </c>
      <c r="D605" t="s">
        <v>585</v>
      </c>
      <c r="E605" t="s">
        <v>1111</v>
      </c>
      <c r="F605" t="s">
        <v>1113</v>
      </c>
      <c r="G605" t="s">
        <v>1113</v>
      </c>
      <c r="H605" t="s">
        <v>806</v>
      </c>
      <c r="I605" t="s">
        <v>499</v>
      </c>
      <c r="J605" s="363">
        <v>68915.628182575689</v>
      </c>
      <c r="K605" t="s">
        <v>1110</v>
      </c>
    </row>
    <row r="606" spans="1:11" ht="16.5">
      <c r="A606" s="419"/>
      <c r="B606" s="502" t="s">
        <v>657</v>
      </c>
      <c r="C606" t="s">
        <v>806</v>
      </c>
      <c r="D606" t="s">
        <v>585</v>
      </c>
      <c r="E606" t="s">
        <v>1038</v>
      </c>
      <c r="F606" t="s">
        <v>1113</v>
      </c>
      <c r="G606" t="s">
        <v>1113</v>
      </c>
      <c r="H606" t="s">
        <v>806</v>
      </c>
      <c r="I606" t="s">
        <v>499</v>
      </c>
      <c r="J606" s="363">
        <v>0</v>
      </c>
      <c r="K606" t="s">
        <v>1110</v>
      </c>
    </row>
    <row r="607" spans="1:11" ht="16.5">
      <c r="A607" s="419"/>
      <c r="B607" s="502" t="s">
        <v>657</v>
      </c>
      <c r="C607" t="s">
        <v>806</v>
      </c>
      <c r="D607" t="s">
        <v>585</v>
      </c>
      <c r="E607" t="s">
        <v>1049</v>
      </c>
      <c r="F607" t="s">
        <v>1113</v>
      </c>
      <c r="G607" t="s">
        <v>1113</v>
      </c>
      <c r="H607" t="s">
        <v>806</v>
      </c>
      <c r="I607" t="s">
        <v>499</v>
      </c>
      <c r="J607" s="363">
        <v>59487.325247662251</v>
      </c>
      <c r="K607" t="s">
        <v>1110</v>
      </c>
    </row>
    <row r="608" spans="1:11" ht="16.5">
      <c r="A608" s="419"/>
      <c r="B608" s="502" t="s">
        <v>657</v>
      </c>
      <c r="C608" t="s">
        <v>806</v>
      </c>
      <c r="D608" t="s">
        <v>585</v>
      </c>
      <c r="E608" t="s">
        <v>1041</v>
      </c>
      <c r="F608" t="s">
        <v>1113</v>
      </c>
      <c r="G608" t="s">
        <v>1113</v>
      </c>
      <c r="H608" t="s">
        <v>806</v>
      </c>
      <c r="I608" t="s">
        <v>499</v>
      </c>
      <c r="J608" s="363">
        <v>54040.181464679197</v>
      </c>
      <c r="K608" t="s">
        <v>1110</v>
      </c>
    </row>
    <row r="609" spans="1:11" ht="16.5">
      <c r="A609" s="419"/>
      <c r="B609" s="502" t="s">
        <v>657</v>
      </c>
      <c r="C609" t="s">
        <v>806</v>
      </c>
      <c r="D609" t="s">
        <v>585</v>
      </c>
      <c r="E609" t="s">
        <v>1112</v>
      </c>
      <c r="F609" t="s">
        <v>1113</v>
      </c>
      <c r="G609" t="s">
        <v>1113</v>
      </c>
      <c r="H609" t="s">
        <v>806</v>
      </c>
      <c r="I609" t="s">
        <v>499</v>
      </c>
      <c r="J609" s="363">
        <v>462.92009999074156</v>
      </c>
      <c r="K609" t="s">
        <v>1110</v>
      </c>
    </row>
    <row r="610" spans="1:11" ht="16.5">
      <c r="A610" s="419"/>
      <c r="B610" s="502" t="s">
        <v>657</v>
      </c>
      <c r="C610" t="s">
        <v>806</v>
      </c>
      <c r="D610" t="s">
        <v>585</v>
      </c>
      <c r="E610" t="s">
        <v>1043</v>
      </c>
      <c r="F610" t="s">
        <v>1113</v>
      </c>
      <c r="G610" t="s">
        <v>1113</v>
      </c>
      <c r="H610" t="s">
        <v>806</v>
      </c>
      <c r="I610" t="s">
        <v>499</v>
      </c>
      <c r="J610" s="363">
        <v>33.802425701323948</v>
      </c>
      <c r="K610" t="s">
        <v>1110</v>
      </c>
    </row>
    <row r="611" spans="1:11" ht="16.5">
      <c r="A611" s="419"/>
      <c r="B611" s="502" t="s">
        <v>657</v>
      </c>
      <c r="C611" t="s">
        <v>808</v>
      </c>
      <c r="D611" t="s">
        <v>627</v>
      </c>
      <c r="E611" t="s">
        <v>1038</v>
      </c>
      <c r="F611" t="s">
        <v>1113</v>
      </c>
      <c r="G611" t="s">
        <v>1113</v>
      </c>
      <c r="H611" t="s">
        <v>808</v>
      </c>
      <c r="I611" t="s">
        <v>499</v>
      </c>
      <c r="J611" s="363">
        <v>11318.813072863622</v>
      </c>
      <c r="K611" t="s">
        <v>1110</v>
      </c>
    </row>
    <row r="612" spans="1:11" ht="16.5">
      <c r="A612" s="419"/>
      <c r="B612" s="502" t="s">
        <v>657</v>
      </c>
      <c r="C612" t="s">
        <v>808</v>
      </c>
      <c r="D612" t="s">
        <v>585</v>
      </c>
      <c r="E612" t="s">
        <v>1111</v>
      </c>
      <c r="F612" t="s">
        <v>1113</v>
      </c>
      <c r="G612" t="s">
        <v>1113</v>
      </c>
      <c r="H612" t="s">
        <v>808</v>
      </c>
      <c r="I612" t="s">
        <v>499</v>
      </c>
      <c r="J612" s="363">
        <v>15882.297935376353</v>
      </c>
      <c r="K612" t="s">
        <v>1110</v>
      </c>
    </row>
    <row r="613" spans="1:11" ht="16.5">
      <c r="A613" s="419"/>
      <c r="B613" s="502" t="s">
        <v>657</v>
      </c>
      <c r="C613" t="s">
        <v>808</v>
      </c>
      <c r="D613" t="s">
        <v>585</v>
      </c>
      <c r="E613" t="s">
        <v>1038</v>
      </c>
      <c r="F613" t="s">
        <v>1113</v>
      </c>
      <c r="G613" t="s">
        <v>1113</v>
      </c>
      <c r="H613" t="s">
        <v>808</v>
      </c>
      <c r="I613" t="s">
        <v>499</v>
      </c>
      <c r="J613" s="363">
        <v>0</v>
      </c>
      <c r="K613" t="s">
        <v>1110</v>
      </c>
    </row>
    <row r="614" spans="1:11" ht="16.5">
      <c r="A614" s="419"/>
      <c r="B614" s="502" t="s">
        <v>657</v>
      </c>
      <c r="C614" t="s">
        <v>808</v>
      </c>
      <c r="D614" t="s">
        <v>585</v>
      </c>
      <c r="E614" t="s">
        <v>1049</v>
      </c>
      <c r="F614" t="s">
        <v>1113</v>
      </c>
      <c r="G614" t="s">
        <v>1113</v>
      </c>
      <c r="H614" t="s">
        <v>808</v>
      </c>
      <c r="I614" t="s">
        <v>499</v>
      </c>
      <c r="J614" s="363">
        <v>0</v>
      </c>
      <c r="K614" t="s">
        <v>1110</v>
      </c>
    </row>
    <row r="615" spans="1:11" ht="16.5">
      <c r="A615" s="419"/>
      <c r="B615" s="502" t="s">
        <v>657</v>
      </c>
      <c r="C615" t="s">
        <v>808</v>
      </c>
      <c r="D615" t="s">
        <v>585</v>
      </c>
      <c r="E615" t="s">
        <v>1041</v>
      </c>
      <c r="F615" t="s">
        <v>1113</v>
      </c>
      <c r="G615" t="s">
        <v>1113</v>
      </c>
      <c r="H615" t="s">
        <v>808</v>
      </c>
      <c r="I615" t="s">
        <v>499</v>
      </c>
      <c r="J615" s="363">
        <v>22925.562447921489</v>
      </c>
      <c r="K615" t="s">
        <v>1110</v>
      </c>
    </row>
    <row r="616" spans="1:11" ht="16.5">
      <c r="A616" s="419"/>
      <c r="B616" s="502" t="s">
        <v>657</v>
      </c>
      <c r="C616" t="s">
        <v>808</v>
      </c>
      <c r="D616" t="s">
        <v>585</v>
      </c>
      <c r="E616" t="s">
        <v>1043</v>
      </c>
      <c r="F616" t="s">
        <v>1113</v>
      </c>
      <c r="G616" t="s">
        <v>1113</v>
      </c>
      <c r="H616" t="s">
        <v>808</v>
      </c>
      <c r="I616" t="s">
        <v>499</v>
      </c>
      <c r="J616" s="363">
        <v>40.551800759188964</v>
      </c>
      <c r="K616" t="s">
        <v>1110</v>
      </c>
    </row>
    <row r="617" spans="1:11" ht="16.5">
      <c r="A617" s="419"/>
      <c r="B617" s="502" t="s">
        <v>657</v>
      </c>
      <c r="C617" t="s">
        <v>810</v>
      </c>
      <c r="D617" t="s">
        <v>627</v>
      </c>
      <c r="E617" t="s">
        <v>1038</v>
      </c>
      <c r="F617" t="s">
        <v>1113</v>
      </c>
      <c r="G617" t="s">
        <v>1113</v>
      </c>
      <c r="H617" t="s">
        <v>810</v>
      </c>
      <c r="I617" t="s">
        <v>499</v>
      </c>
      <c r="J617" s="363">
        <v>40902.749745393943</v>
      </c>
      <c r="K617" t="s">
        <v>1110</v>
      </c>
    </row>
    <row r="618" spans="1:11" ht="16.5">
      <c r="A618" s="419"/>
      <c r="B618" s="502" t="s">
        <v>657</v>
      </c>
      <c r="C618" t="s">
        <v>810</v>
      </c>
      <c r="D618" t="s">
        <v>585</v>
      </c>
      <c r="E618" t="s">
        <v>1111</v>
      </c>
      <c r="F618" t="s">
        <v>1113</v>
      </c>
      <c r="G618" t="s">
        <v>1113</v>
      </c>
      <c r="H618" t="s">
        <v>810</v>
      </c>
      <c r="I618" t="s">
        <v>499</v>
      </c>
      <c r="J618" s="363">
        <v>11497.194704194055</v>
      </c>
      <c r="K618" t="s">
        <v>1110</v>
      </c>
    </row>
    <row r="619" spans="1:11" ht="16.5">
      <c r="A619" s="419"/>
      <c r="B619" s="502" t="s">
        <v>657</v>
      </c>
      <c r="C619" t="s">
        <v>810</v>
      </c>
      <c r="D619" t="s">
        <v>585</v>
      </c>
      <c r="E619" t="s">
        <v>1038</v>
      </c>
      <c r="F619" t="s">
        <v>1113</v>
      </c>
      <c r="G619" t="s">
        <v>1113</v>
      </c>
      <c r="H619" t="s">
        <v>810</v>
      </c>
      <c r="I619" t="s">
        <v>499</v>
      </c>
      <c r="J619" s="363">
        <v>693.28765855013421</v>
      </c>
      <c r="K619" t="s">
        <v>1110</v>
      </c>
    </row>
    <row r="620" spans="1:11" ht="16.5">
      <c r="A620" s="419"/>
      <c r="B620" s="502" t="s">
        <v>657</v>
      </c>
      <c r="C620" t="s">
        <v>810</v>
      </c>
      <c r="D620" t="s">
        <v>585</v>
      </c>
      <c r="E620" t="s">
        <v>1049</v>
      </c>
      <c r="F620" t="s">
        <v>1113</v>
      </c>
      <c r="G620" t="s">
        <v>1113</v>
      </c>
      <c r="H620" t="s">
        <v>810</v>
      </c>
      <c r="I620" t="s">
        <v>499</v>
      </c>
      <c r="J620" s="363">
        <v>10415.702249791686</v>
      </c>
      <c r="K620" t="s">
        <v>1110</v>
      </c>
    </row>
    <row r="621" spans="1:11" ht="16.5">
      <c r="A621" s="419"/>
      <c r="B621" s="502" t="s">
        <v>657</v>
      </c>
      <c r="C621" t="s">
        <v>810</v>
      </c>
      <c r="D621" t="s">
        <v>585</v>
      </c>
      <c r="E621" t="s">
        <v>1041</v>
      </c>
      <c r="F621" t="s">
        <v>1113</v>
      </c>
      <c r="G621" t="s">
        <v>1113</v>
      </c>
      <c r="H621" t="s">
        <v>810</v>
      </c>
      <c r="I621" t="s">
        <v>499</v>
      </c>
      <c r="J621" s="363">
        <v>46931.395241181373</v>
      </c>
      <c r="K621" t="s">
        <v>1110</v>
      </c>
    </row>
    <row r="622" spans="1:11" ht="16.5">
      <c r="A622" s="419"/>
      <c r="B622" s="502" t="s">
        <v>657</v>
      </c>
      <c r="C622" t="s">
        <v>810</v>
      </c>
      <c r="D622" t="s">
        <v>585</v>
      </c>
      <c r="E622" t="s">
        <v>1043</v>
      </c>
      <c r="F622" t="s">
        <v>1113</v>
      </c>
      <c r="G622" t="s">
        <v>1113</v>
      </c>
      <c r="H622" t="s">
        <v>810</v>
      </c>
      <c r="I622" t="s">
        <v>499</v>
      </c>
      <c r="J622" s="363">
        <v>0</v>
      </c>
      <c r="K622" t="s">
        <v>1110</v>
      </c>
    </row>
    <row r="623" spans="1:11" ht="16.5">
      <c r="A623" s="419"/>
      <c r="B623" s="502" t="s">
        <v>657</v>
      </c>
      <c r="C623" t="s">
        <v>812</v>
      </c>
      <c r="D623" t="s">
        <v>627</v>
      </c>
      <c r="E623" t="s">
        <v>1038</v>
      </c>
      <c r="F623" t="s">
        <v>1113</v>
      </c>
      <c r="G623" t="s">
        <v>1113</v>
      </c>
      <c r="H623" t="s">
        <v>812</v>
      </c>
      <c r="I623" t="s">
        <v>499</v>
      </c>
      <c r="J623" s="363">
        <v>0</v>
      </c>
      <c r="K623" t="s">
        <v>1110</v>
      </c>
    </row>
    <row r="624" spans="1:11" ht="16.5">
      <c r="A624" s="419"/>
      <c r="B624" s="502" t="s">
        <v>657</v>
      </c>
      <c r="C624" t="s">
        <v>812</v>
      </c>
      <c r="D624" t="s">
        <v>585</v>
      </c>
      <c r="E624" t="s">
        <v>1111</v>
      </c>
      <c r="F624" t="s">
        <v>1113</v>
      </c>
      <c r="G624" t="s">
        <v>1113</v>
      </c>
      <c r="H624" t="s">
        <v>812</v>
      </c>
      <c r="I624" t="s">
        <v>499</v>
      </c>
      <c r="J624" s="363">
        <v>101055.42079437089</v>
      </c>
      <c r="K624" t="s">
        <v>1110</v>
      </c>
    </row>
    <row r="625" spans="1:11" ht="16.5">
      <c r="A625" s="419"/>
      <c r="B625" s="502" t="s">
        <v>657</v>
      </c>
      <c r="C625" t="s">
        <v>812</v>
      </c>
      <c r="D625" t="s">
        <v>585</v>
      </c>
      <c r="E625" t="s">
        <v>1038</v>
      </c>
      <c r="F625" t="s">
        <v>1113</v>
      </c>
      <c r="G625" t="s">
        <v>1113</v>
      </c>
      <c r="H625" t="s">
        <v>812</v>
      </c>
      <c r="I625" t="s">
        <v>499</v>
      </c>
      <c r="J625" s="363">
        <v>63790.028701046198</v>
      </c>
      <c r="K625" t="s">
        <v>1110</v>
      </c>
    </row>
    <row r="626" spans="1:11" ht="16.5">
      <c r="A626" s="419"/>
      <c r="B626" s="502" t="s">
        <v>657</v>
      </c>
      <c r="C626" t="s">
        <v>812</v>
      </c>
      <c r="D626" t="s">
        <v>585</v>
      </c>
      <c r="E626" t="s">
        <v>1049</v>
      </c>
      <c r="F626" t="s">
        <v>1113</v>
      </c>
      <c r="G626" t="s">
        <v>1113</v>
      </c>
      <c r="H626" t="s">
        <v>812</v>
      </c>
      <c r="I626" t="s">
        <v>499</v>
      </c>
      <c r="J626" s="363">
        <v>0</v>
      </c>
      <c r="K626" t="s">
        <v>1110</v>
      </c>
    </row>
    <row r="627" spans="1:11" ht="16.5">
      <c r="A627" s="419"/>
      <c r="B627" s="502" t="s">
        <v>657</v>
      </c>
      <c r="C627" t="s">
        <v>812</v>
      </c>
      <c r="D627" t="s">
        <v>585</v>
      </c>
      <c r="E627" t="s">
        <v>1041</v>
      </c>
      <c r="F627" t="s">
        <v>1113</v>
      </c>
      <c r="G627" t="s">
        <v>1113</v>
      </c>
      <c r="H627" t="s">
        <v>812</v>
      </c>
      <c r="I627" t="s">
        <v>499</v>
      </c>
      <c r="J627" s="363">
        <v>18516.803999629665</v>
      </c>
      <c r="K627" t="s">
        <v>1110</v>
      </c>
    </row>
    <row r="628" spans="1:11" ht="16.5">
      <c r="A628" s="419"/>
      <c r="B628" s="502" t="s">
        <v>657</v>
      </c>
      <c r="C628" t="s">
        <v>812</v>
      </c>
      <c r="D628" t="s">
        <v>585</v>
      </c>
      <c r="E628" t="s">
        <v>1112</v>
      </c>
      <c r="F628" t="s">
        <v>1113</v>
      </c>
      <c r="G628" t="s">
        <v>1113</v>
      </c>
      <c r="H628" t="s">
        <v>812</v>
      </c>
      <c r="I628" t="s">
        <v>499</v>
      </c>
      <c r="J628" s="363">
        <v>0</v>
      </c>
      <c r="K628" t="s">
        <v>1110</v>
      </c>
    </row>
    <row r="629" spans="1:11" ht="16.5">
      <c r="A629" s="419"/>
      <c r="B629" s="502" t="s">
        <v>657</v>
      </c>
      <c r="C629" t="s">
        <v>812</v>
      </c>
      <c r="D629" t="s">
        <v>585</v>
      </c>
      <c r="E629" t="s">
        <v>1043</v>
      </c>
      <c r="F629" t="s">
        <v>1113</v>
      </c>
      <c r="G629" t="s">
        <v>1113</v>
      </c>
      <c r="H629" t="s">
        <v>812</v>
      </c>
      <c r="I629" t="s">
        <v>499</v>
      </c>
      <c r="J629" s="363">
        <v>0</v>
      </c>
      <c r="K629" t="s">
        <v>1110</v>
      </c>
    </row>
    <row r="630" spans="1:11" ht="16.5">
      <c r="A630" s="419"/>
      <c r="B630" s="502" t="s">
        <v>657</v>
      </c>
      <c r="C630" t="s">
        <v>814</v>
      </c>
      <c r="D630" t="s">
        <v>627</v>
      </c>
      <c r="E630" t="s">
        <v>1038</v>
      </c>
      <c r="F630" s="362" t="s">
        <v>1110</v>
      </c>
      <c r="G630" s="362" t="s">
        <v>1110</v>
      </c>
      <c r="I630" t="s">
        <v>499</v>
      </c>
      <c r="J630" s="363">
        <v>2952.7636329969446</v>
      </c>
      <c r="K630" t="s">
        <v>1110</v>
      </c>
    </row>
    <row r="631" spans="1:11" ht="16.5">
      <c r="A631" s="419"/>
      <c r="B631" s="502" t="s">
        <v>657</v>
      </c>
      <c r="C631" t="s">
        <v>814</v>
      </c>
      <c r="D631" t="s">
        <v>585</v>
      </c>
      <c r="E631" t="s">
        <v>1111</v>
      </c>
      <c r="F631" s="362" t="s">
        <v>1110</v>
      </c>
      <c r="G631" s="362" t="s">
        <v>1110</v>
      </c>
      <c r="I631" t="s">
        <v>499</v>
      </c>
      <c r="J631" s="363">
        <v>19428.978798259421</v>
      </c>
      <c r="K631" t="s">
        <v>1110</v>
      </c>
    </row>
    <row r="632" spans="1:11" ht="16.5">
      <c r="A632" s="419"/>
      <c r="B632" s="502" t="s">
        <v>657</v>
      </c>
      <c r="C632" t="s">
        <v>814</v>
      </c>
      <c r="D632" t="s">
        <v>585</v>
      </c>
      <c r="E632" t="s">
        <v>1038</v>
      </c>
      <c r="F632" s="362" t="s">
        <v>1110</v>
      </c>
      <c r="G632" s="362" t="s">
        <v>1110</v>
      </c>
      <c r="I632" t="s">
        <v>499</v>
      </c>
      <c r="J632" s="363">
        <v>788.32515507823348</v>
      </c>
      <c r="K632" t="s">
        <v>1110</v>
      </c>
    </row>
    <row r="633" spans="1:11" ht="16.5">
      <c r="A633" s="419"/>
      <c r="B633" s="502" t="s">
        <v>657</v>
      </c>
      <c r="C633" t="s">
        <v>814</v>
      </c>
      <c r="D633" t="s">
        <v>585</v>
      </c>
      <c r="E633" t="s">
        <v>1049</v>
      </c>
      <c r="F633" s="362" t="s">
        <v>1110</v>
      </c>
      <c r="G633" s="362" t="s">
        <v>1110</v>
      </c>
      <c r="I633" t="s">
        <v>499</v>
      </c>
      <c r="J633" s="363">
        <v>138.87602999722247</v>
      </c>
      <c r="K633" t="s">
        <v>1110</v>
      </c>
    </row>
    <row r="634" spans="1:11" ht="16.5">
      <c r="A634" s="419"/>
      <c r="B634" s="502" t="s">
        <v>657</v>
      </c>
      <c r="C634" t="s">
        <v>814</v>
      </c>
      <c r="D634" t="s">
        <v>585</v>
      </c>
      <c r="E634" t="s">
        <v>1041</v>
      </c>
      <c r="F634" s="362" t="s">
        <v>1110</v>
      </c>
      <c r="G634" s="362" t="s">
        <v>1110</v>
      </c>
      <c r="I634" t="s">
        <v>499</v>
      </c>
      <c r="J634" s="363">
        <v>2277.5020831404499</v>
      </c>
      <c r="K634" t="s">
        <v>1110</v>
      </c>
    </row>
    <row r="635" spans="1:11" ht="16.5">
      <c r="A635" s="419"/>
      <c r="B635" s="502" t="s">
        <v>657</v>
      </c>
      <c r="C635" t="s">
        <v>814</v>
      </c>
      <c r="D635" t="s">
        <v>585</v>
      </c>
      <c r="E635" t="s">
        <v>1043</v>
      </c>
      <c r="F635" s="362" t="s">
        <v>1110</v>
      </c>
      <c r="G635" s="362" t="s">
        <v>1110</v>
      </c>
      <c r="I635" t="s">
        <v>499</v>
      </c>
      <c r="J635" s="363">
        <v>5336.3484862512723</v>
      </c>
      <c r="K635" t="s">
        <v>1110</v>
      </c>
    </row>
    <row r="636" spans="1:11" ht="16.5">
      <c r="A636" s="419"/>
      <c r="B636" s="502" t="s">
        <v>657</v>
      </c>
      <c r="C636" t="s">
        <v>816</v>
      </c>
      <c r="D636" t="s">
        <v>627</v>
      </c>
      <c r="E636" t="s">
        <v>1038</v>
      </c>
      <c r="F636" t="s">
        <v>1113</v>
      </c>
      <c r="G636" t="s">
        <v>1113</v>
      </c>
      <c r="H636" t="s">
        <v>816</v>
      </c>
      <c r="I636" t="s">
        <v>499</v>
      </c>
      <c r="J636" s="363">
        <v>14265.364318118693</v>
      </c>
      <c r="K636" t="s">
        <v>1110</v>
      </c>
    </row>
    <row r="637" spans="1:11" ht="16.5">
      <c r="A637" s="419"/>
      <c r="B637" s="502" t="s">
        <v>657</v>
      </c>
      <c r="C637" t="s">
        <v>816</v>
      </c>
      <c r="D637" t="s">
        <v>585</v>
      </c>
      <c r="E637" t="s">
        <v>1111</v>
      </c>
      <c r="F637" t="s">
        <v>1113</v>
      </c>
      <c r="G637" t="s">
        <v>1113</v>
      </c>
      <c r="H637" t="s">
        <v>816</v>
      </c>
      <c r="I637" t="s">
        <v>499</v>
      </c>
      <c r="J637" s="363">
        <v>6930.8952874733814</v>
      </c>
      <c r="K637" t="s">
        <v>1110</v>
      </c>
    </row>
    <row r="638" spans="1:11" ht="16.5">
      <c r="A638" s="419"/>
      <c r="B638" s="502" t="s">
        <v>657</v>
      </c>
      <c r="C638" t="s">
        <v>816</v>
      </c>
      <c r="D638" t="s">
        <v>585</v>
      </c>
      <c r="E638" t="s">
        <v>1038</v>
      </c>
      <c r="F638" t="s">
        <v>1113</v>
      </c>
      <c r="G638" t="s">
        <v>1113</v>
      </c>
      <c r="H638" t="s">
        <v>816</v>
      </c>
      <c r="I638" t="s">
        <v>499</v>
      </c>
      <c r="J638" s="363">
        <v>0</v>
      </c>
      <c r="K638" t="s">
        <v>1110</v>
      </c>
    </row>
    <row r="639" spans="1:11" ht="16.5">
      <c r="A639" s="419"/>
      <c r="B639" s="502" t="s">
        <v>657</v>
      </c>
      <c r="C639" t="s">
        <v>816</v>
      </c>
      <c r="D639" t="s">
        <v>585</v>
      </c>
      <c r="E639" t="s">
        <v>1049</v>
      </c>
      <c r="F639" t="s">
        <v>1113</v>
      </c>
      <c r="G639" t="s">
        <v>1113</v>
      </c>
      <c r="H639" t="s">
        <v>816</v>
      </c>
      <c r="I639" t="s">
        <v>499</v>
      </c>
      <c r="J639" s="363">
        <v>0</v>
      </c>
      <c r="K639" t="s">
        <v>1110</v>
      </c>
    </row>
    <row r="640" spans="1:11" ht="16.5">
      <c r="A640" s="419"/>
      <c r="B640" s="502" t="s">
        <v>657</v>
      </c>
      <c r="C640" t="s">
        <v>816</v>
      </c>
      <c r="D640" t="s">
        <v>585</v>
      </c>
      <c r="E640" t="s">
        <v>1041</v>
      </c>
      <c r="F640" t="s">
        <v>1113</v>
      </c>
      <c r="G640" t="s">
        <v>1113</v>
      </c>
      <c r="H640" t="s">
        <v>816</v>
      </c>
      <c r="I640" t="s">
        <v>499</v>
      </c>
      <c r="J640" s="363">
        <v>534.08943616331817</v>
      </c>
      <c r="K640" t="s">
        <v>1110</v>
      </c>
    </row>
    <row r="641" spans="1:11" ht="16.5">
      <c r="A641" s="419"/>
      <c r="B641" s="502" t="s">
        <v>657</v>
      </c>
      <c r="C641" t="s">
        <v>816</v>
      </c>
      <c r="D641" t="s">
        <v>585</v>
      </c>
      <c r="E641" t="s">
        <v>1043</v>
      </c>
      <c r="F641" t="s">
        <v>1113</v>
      </c>
      <c r="G641" t="s">
        <v>1113</v>
      </c>
      <c r="H641" t="s">
        <v>816</v>
      </c>
      <c r="I641" t="s">
        <v>499</v>
      </c>
      <c r="J641" s="363">
        <v>0</v>
      </c>
      <c r="K641" t="s">
        <v>1110</v>
      </c>
    </row>
    <row r="642" spans="1:11" ht="16.5">
      <c r="A642" s="419"/>
      <c r="B642" s="502" t="s">
        <v>657</v>
      </c>
      <c r="C642" t="s">
        <v>677</v>
      </c>
      <c r="D642" t="s">
        <v>627</v>
      </c>
      <c r="E642" t="s">
        <v>1038</v>
      </c>
      <c r="F642" t="s">
        <v>1113</v>
      </c>
      <c r="G642" t="s">
        <v>1113</v>
      </c>
      <c r="H642" t="s">
        <v>677</v>
      </c>
      <c r="I642" t="s">
        <v>499</v>
      </c>
      <c r="J642" s="363">
        <v>18.414961577631701</v>
      </c>
      <c r="K642" t="s">
        <v>1110</v>
      </c>
    </row>
    <row r="643" spans="1:11" ht="16.5">
      <c r="A643" s="419"/>
      <c r="B643" s="502" t="s">
        <v>657</v>
      </c>
      <c r="C643" t="s">
        <v>677</v>
      </c>
      <c r="D643" t="s">
        <v>585</v>
      </c>
      <c r="E643" t="s">
        <v>1111</v>
      </c>
      <c r="F643" t="s">
        <v>1113</v>
      </c>
      <c r="G643" t="s">
        <v>1113</v>
      </c>
      <c r="H643" t="s">
        <v>677</v>
      </c>
      <c r="I643" t="s">
        <v>499</v>
      </c>
      <c r="J643" s="363">
        <v>20661.53133969077</v>
      </c>
      <c r="K643" t="s">
        <v>1110</v>
      </c>
    </row>
    <row r="644" spans="1:11" ht="16.5">
      <c r="A644" s="419"/>
      <c r="B644" s="502" t="s">
        <v>657</v>
      </c>
      <c r="C644" t="s">
        <v>677</v>
      </c>
      <c r="D644" t="s">
        <v>585</v>
      </c>
      <c r="E644" t="s">
        <v>1038</v>
      </c>
      <c r="F644" t="s">
        <v>1113</v>
      </c>
      <c r="G644" t="s">
        <v>1113</v>
      </c>
      <c r="H644" t="s">
        <v>677</v>
      </c>
      <c r="I644" t="s">
        <v>499</v>
      </c>
      <c r="J644" s="363">
        <v>56912.119248217758</v>
      </c>
      <c r="K644" t="s">
        <v>1110</v>
      </c>
    </row>
    <row r="645" spans="1:11" ht="16.5">
      <c r="A645" s="419"/>
      <c r="B645" s="502" t="s">
        <v>657</v>
      </c>
      <c r="C645" t="s">
        <v>677</v>
      </c>
      <c r="D645" t="s">
        <v>585</v>
      </c>
      <c r="E645" t="s">
        <v>1049</v>
      </c>
      <c r="F645" t="s">
        <v>1113</v>
      </c>
      <c r="G645" t="s">
        <v>1113</v>
      </c>
      <c r="H645" t="s">
        <v>677</v>
      </c>
      <c r="I645" t="s">
        <v>499</v>
      </c>
      <c r="J645" s="363">
        <v>0</v>
      </c>
      <c r="K645" t="s">
        <v>1110</v>
      </c>
    </row>
    <row r="646" spans="1:11" ht="16.5">
      <c r="A646" s="419"/>
      <c r="B646" s="502" t="s">
        <v>657</v>
      </c>
      <c r="C646" t="s">
        <v>677</v>
      </c>
      <c r="D646" t="s">
        <v>585</v>
      </c>
      <c r="E646" t="s">
        <v>1041</v>
      </c>
      <c r="F646" t="s">
        <v>1113</v>
      </c>
      <c r="G646" t="s">
        <v>1113</v>
      </c>
      <c r="H646" t="s">
        <v>677</v>
      </c>
      <c r="I646" t="s">
        <v>499</v>
      </c>
      <c r="J646" s="363">
        <v>6390.102768262198</v>
      </c>
      <c r="K646" t="s">
        <v>1110</v>
      </c>
    </row>
    <row r="647" spans="1:11" ht="16.5">
      <c r="A647" s="419"/>
      <c r="B647" s="502" t="s">
        <v>657</v>
      </c>
      <c r="C647" t="s">
        <v>677</v>
      </c>
      <c r="D647" t="s">
        <v>585</v>
      </c>
      <c r="E647" t="s">
        <v>1043</v>
      </c>
      <c r="F647" t="s">
        <v>1113</v>
      </c>
      <c r="G647" t="s">
        <v>1113</v>
      </c>
      <c r="H647" t="s">
        <v>677</v>
      </c>
      <c r="I647" t="s">
        <v>499</v>
      </c>
      <c r="J647" s="363">
        <v>44569.262105360613</v>
      </c>
      <c r="K647" t="s">
        <v>1110</v>
      </c>
    </row>
    <row r="648" spans="1:11" ht="16.5">
      <c r="A648" s="419"/>
      <c r="B648" s="502" t="s">
        <v>657</v>
      </c>
      <c r="C648" t="s">
        <v>818</v>
      </c>
      <c r="D648" t="s">
        <v>627</v>
      </c>
      <c r="E648" t="s">
        <v>1074</v>
      </c>
      <c r="F648" t="s">
        <v>1113</v>
      </c>
      <c r="G648" t="s">
        <v>1113</v>
      </c>
      <c r="H648" t="s">
        <v>818</v>
      </c>
      <c r="I648" t="s">
        <v>499</v>
      </c>
      <c r="J648" s="363">
        <v>368.02147949263957</v>
      </c>
      <c r="K648" t="s">
        <v>1110</v>
      </c>
    </row>
    <row r="649" spans="1:11" ht="16.5">
      <c r="A649" s="419"/>
      <c r="B649" s="502" t="s">
        <v>657</v>
      </c>
      <c r="C649" t="s">
        <v>818</v>
      </c>
      <c r="D649" t="s">
        <v>627</v>
      </c>
      <c r="E649" t="s">
        <v>1038</v>
      </c>
      <c r="F649" t="s">
        <v>1113</v>
      </c>
      <c r="G649" t="s">
        <v>1113</v>
      </c>
      <c r="H649" t="s">
        <v>818</v>
      </c>
      <c r="I649" t="s">
        <v>499</v>
      </c>
      <c r="J649" s="363">
        <v>2731.9970373113601</v>
      </c>
      <c r="K649" t="s">
        <v>1110</v>
      </c>
    </row>
    <row r="650" spans="1:11" ht="16.5">
      <c r="A650" s="419"/>
      <c r="B650" s="502" t="s">
        <v>657</v>
      </c>
      <c r="C650" t="s">
        <v>818</v>
      </c>
      <c r="D650" t="s">
        <v>585</v>
      </c>
      <c r="E650" t="s">
        <v>1111</v>
      </c>
      <c r="F650" t="s">
        <v>1113</v>
      </c>
      <c r="G650" t="s">
        <v>1113</v>
      </c>
      <c r="H650" t="s">
        <v>818</v>
      </c>
      <c r="I650" t="s">
        <v>499</v>
      </c>
      <c r="J650" s="363">
        <v>14526.312378483473</v>
      </c>
      <c r="K650" t="s">
        <v>1110</v>
      </c>
    </row>
    <row r="651" spans="1:11" ht="16.5">
      <c r="A651" s="419"/>
      <c r="B651" s="502" t="s">
        <v>657</v>
      </c>
      <c r="C651" t="s">
        <v>818</v>
      </c>
      <c r="D651" t="s">
        <v>585</v>
      </c>
      <c r="E651" t="s">
        <v>1038</v>
      </c>
      <c r="F651" t="s">
        <v>1113</v>
      </c>
      <c r="G651" t="s">
        <v>1113</v>
      </c>
      <c r="H651" t="s">
        <v>818</v>
      </c>
      <c r="I651" t="s">
        <v>499</v>
      </c>
      <c r="J651" s="363">
        <v>2884.7236367003052</v>
      </c>
      <c r="K651" t="s">
        <v>1110</v>
      </c>
    </row>
    <row r="652" spans="1:11" ht="16.5">
      <c r="A652" s="419"/>
      <c r="B652" s="502" t="s">
        <v>657</v>
      </c>
      <c r="C652" t="s">
        <v>818</v>
      </c>
      <c r="D652" t="s">
        <v>585</v>
      </c>
      <c r="E652" t="s">
        <v>1049</v>
      </c>
      <c r="F652" t="s">
        <v>1113</v>
      </c>
      <c r="G652" t="s">
        <v>1113</v>
      </c>
      <c r="H652" t="s">
        <v>818</v>
      </c>
      <c r="I652" t="s">
        <v>499</v>
      </c>
      <c r="J652" s="363">
        <v>0</v>
      </c>
      <c r="K652" t="s">
        <v>1110</v>
      </c>
    </row>
    <row r="653" spans="1:11" ht="16.5">
      <c r="A653" s="419"/>
      <c r="B653" s="502" t="s">
        <v>657</v>
      </c>
      <c r="C653" t="s">
        <v>818</v>
      </c>
      <c r="D653" t="s">
        <v>585</v>
      </c>
      <c r="E653" t="s">
        <v>1041</v>
      </c>
      <c r="F653" t="s">
        <v>1113</v>
      </c>
      <c r="G653" t="s">
        <v>1113</v>
      </c>
      <c r="H653" t="s">
        <v>818</v>
      </c>
      <c r="I653" t="s">
        <v>499</v>
      </c>
      <c r="J653" s="363">
        <v>2388.9269512082215</v>
      </c>
      <c r="K653" t="s">
        <v>1110</v>
      </c>
    </row>
    <row r="654" spans="1:11" ht="16.5">
      <c r="A654" s="419"/>
      <c r="B654" s="502" t="s">
        <v>657</v>
      </c>
      <c r="C654" t="s">
        <v>818</v>
      </c>
      <c r="D654" t="s">
        <v>585</v>
      </c>
      <c r="E654" t="s">
        <v>1043</v>
      </c>
      <c r="F654" t="s">
        <v>1113</v>
      </c>
      <c r="G654" t="s">
        <v>1113</v>
      </c>
      <c r="H654" t="s">
        <v>818</v>
      </c>
      <c r="I654" t="s">
        <v>499</v>
      </c>
      <c r="J654" s="363">
        <v>0</v>
      </c>
      <c r="K654" t="s">
        <v>1110</v>
      </c>
    </row>
    <row r="655" spans="1:11" ht="16.5">
      <c r="A655" s="419"/>
      <c r="B655" s="502" t="s">
        <v>657</v>
      </c>
      <c r="C655" t="s">
        <v>680</v>
      </c>
      <c r="D655" t="s">
        <v>627</v>
      </c>
      <c r="E655" t="s">
        <v>1038</v>
      </c>
      <c r="F655" s="362" t="s">
        <v>1110</v>
      </c>
      <c r="G655" s="362" t="s">
        <v>1110</v>
      </c>
      <c r="I655" t="s">
        <v>499</v>
      </c>
      <c r="J655" s="363">
        <v>8808.6103138598282</v>
      </c>
      <c r="K655" t="s">
        <v>1110</v>
      </c>
    </row>
    <row r="656" spans="1:11" ht="16.5">
      <c r="A656" s="419"/>
      <c r="B656" s="502" t="s">
        <v>657</v>
      </c>
      <c r="C656" t="s">
        <v>680</v>
      </c>
      <c r="D656" t="s">
        <v>585</v>
      </c>
      <c r="E656" t="s">
        <v>1111</v>
      </c>
      <c r="F656" s="362" t="s">
        <v>1110</v>
      </c>
      <c r="G656" s="362" t="s">
        <v>1110</v>
      </c>
      <c r="I656" t="s">
        <v>499</v>
      </c>
      <c r="J656" s="363">
        <v>55187.149338024254</v>
      </c>
      <c r="K656" t="s">
        <v>1110</v>
      </c>
    </row>
    <row r="657" spans="1:11" ht="16.5">
      <c r="A657" s="419"/>
      <c r="B657" s="502" t="s">
        <v>657</v>
      </c>
      <c r="C657" t="s">
        <v>680</v>
      </c>
      <c r="D657" t="s">
        <v>585</v>
      </c>
      <c r="E657" t="s">
        <v>1038</v>
      </c>
      <c r="F657" s="362" t="s">
        <v>1110</v>
      </c>
      <c r="G657" s="362" t="s">
        <v>1110</v>
      </c>
      <c r="I657" t="s">
        <v>499</v>
      </c>
      <c r="J657" s="363">
        <v>38596.907693732057</v>
      </c>
      <c r="K657" t="s">
        <v>1110</v>
      </c>
    </row>
    <row r="658" spans="1:11" ht="16.5">
      <c r="A658" s="419"/>
      <c r="B658" s="502" t="s">
        <v>657</v>
      </c>
      <c r="C658" t="s">
        <v>680</v>
      </c>
      <c r="D658" t="s">
        <v>585</v>
      </c>
      <c r="E658" t="s">
        <v>1049</v>
      </c>
      <c r="F658" s="362" t="s">
        <v>1110</v>
      </c>
      <c r="G658" s="362" t="s">
        <v>1110</v>
      </c>
      <c r="I658" t="s">
        <v>499</v>
      </c>
      <c r="J658" s="363">
        <v>0</v>
      </c>
      <c r="K658" t="s">
        <v>1110</v>
      </c>
    </row>
    <row r="659" spans="1:11" ht="16.5">
      <c r="A659" s="419"/>
      <c r="B659" s="502" t="s">
        <v>657</v>
      </c>
      <c r="C659" t="s">
        <v>680</v>
      </c>
      <c r="D659" t="s">
        <v>585</v>
      </c>
      <c r="E659" t="s">
        <v>1041</v>
      </c>
      <c r="F659" s="362" t="s">
        <v>1110</v>
      </c>
      <c r="G659" s="362" t="s">
        <v>1110</v>
      </c>
      <c r="I659" t="s">
        <v>499</v>
      </c>
      <c r="J659" s="363">
        <v>4985.0106471622994</v>
      </c>
      <c r="K659" t="s">
        <v>1110</v>
      </c>
    </row>
    <row r="660" spans="1:11" ht="16.5">
      <c r="A660" s="419"/>
      <c r="B660" s="502" t="s">
        <v>657</v>
      </c>
      <c r="C660" t="s">
        <v>680</v>
      </c>
      <c r="D660" t="s">
        <v>585</v>
      </c>
      <c r="E660" t="s">
        <v>1043</v>
      </c>
      <c r="F660" s="362" t="s">
        <v>1110</v>
      </c>
      <c r="G660" s="362" t="s">
        <v>1110</v>
      </c>
      <c r="I660" t="s">
        <v>499</v>
      </c>
      <c r="J660" s="363">
        <v>0</v>
      </c>
      <c r="K660" t="s">
        <v>1110</v>
      </c>
    </row>
    <row r="661" spans="1:11" ht="16.5">
      <c r="A661" s="419"/>
      <c r="B661" s="502" t="s">
        <v>657</v>
      </c>
      <c r="C661" t="s">
        <v>822</v>
      </c>
      <c r="D661" t="s">
        <v>627</v>
      </c>
      <c r="E661" t="s">
        <v>1038</v>
      </c>
      <c r="F661" s="362" t="s">
        <v>1110</v>
      </c>
      <c r="G661" s="362" t="s">
        <v>1110</v>
      </c>
      <c r="I661" t="s">
        <v>499</v>
      </c>
      <c r="J661" s="363">
        <v>0</v>
      </c>
      <c r="K661" t="s">
        <v>1110</v>
      </c>
    </row>
    <row r="662" spans="1:11" ht="16.5">
      <c r="A662" s="419"/>
      <c r="B662" s="502" t="s">
        <v>657</v>
      </c>
      <c r="C662" t="s">
        <v>822</v>
      </c>
      <c r="D662" t="s">
        <v>585</v>
      </c>
      <c r="E662" t="s">
        <v>1074</v>
      </c>
      <c r="F662" s="362" t="s">
        <v>1110</v>
      </c>
      <c r="G662" s="362" t="s">
        <v>1110</v>
      </c>
      <c r="I662" t="s">
        <v>499</v>
      </c>
      <c r="J662" s="363">
        <v>37.033607999259324</v>
      </c>
      <c r="K662" t="s">
        <v>1110</v>
      </c>
    </row>
    <row r="663" spans="1:11" ht="16.5">
      <c r="A663" s="419"/>
      <c r="B663" s="502" t="s">
        <v>657</v>
      </c>
      <c r="C663" t="s">
        <v>822</v>
      </c>
      <c r="D663" t="s">
        <v>585</v>
      </c>
      <c r="E663" t="s">
        <v>1111</v>
      </c>
      <c r="F663" s="362" t="s">
        <v>1110</v>
      </c>
      <c r="G663" s="362" t="s">
        <v>1110</v>
      </c>
      <c r="I663" t="s">
        <v>499</v>
      </c>
      <c r="J663" s="363">
        <v>837628.94176465133</v>
      </c>
      <c r="K663" t="s">
        <v>1110</v>
      </c>
    </row>
    <row r="664" spans="1:11" ht="16.5">
      <c r="A664" s="419"/>
      <c r="B664" s="502" t="s">
        <v>657</v>
      </c>
      <c r="C664" t="s">
        <v>822</v>
      </c>
      <c r="D664" t="s">
        <v>585</v>
      </c>
      <c r="E664" t="s">
        <v>1038</v>
      </c>
      <c r="F664" s="362" t="s">
        <v>1110</v>
      </c>
      <c r="G664" s="362" t="s">
        <v>1110</v>
      </c>
      <c r="I664" t="s">
        <v>499</v>
      </c>
      <c r="J664" s="363">
        <v>91681.436903990369</v>
      </c>
      <c r="K664" t="s">
        <v>1110</v>
      </c>
    </row>
    <row r="665" spans="1:11" ht="16.5">
      <c r="A665" s="419"/>
      <c r="B665" s="502" t="s">
        <v>657</v>
      </c>
      <c r="C665" t="s">
        <v>822</v>
      </c>
      <c r="D665" t="s">
        <v>585</v>
      </c>
      <c r="E665" t="s">
        <v>1049</v>
      </c>
      <c r="F665" s="362" t="s">
        <v>1110</v>
      </c>
      <c r="G665" s="362" t="s">
        <v>1110</v>
      </c>
      <c r="I665" t="s">
        <v>499</v>
      </c>
      <c r="J665" s="363">
        <v>0</v>
      </c>
      <c r="K665" t="s">
        <v>1110</v>
      </c>
    </row>
    <row r="666" spans="1:11" ht="16.5">
      <c r="A666" s="419"/>
      <c r="B666" s="502" t="s">
        <v>657</v>
      </c>
      <c r="C666" t="s">
        <v>822</v>
      </c>
      <c r="D666" t="s">
        <v>585</v>
      </c>
      <c r="E666" t="s">
        <v>1041</v>
      </c>
      <c r="F666" s="362" t="s">
        <v>1110</v>
      </c>
      <c r="G666" s="362" t="s">
        <v>1110</v>
      </c>
      <c r="I666" t="s">
        <v>499</v>
      </c>
      <c r="J666" s="363">
        <v>236507.39746319785</v>
      </c>
      <c r="K666" t="s">
        <v>1110</v>
      </c>
    </row>
    <row r="667" spans="1:11" ht="16.5">
      <c r="A667" s="419"/>
      <c r="B667" s="502" t="s">
        <v>657</v>
      </c>
      <c r="C667" t="s">
        <v>822</v>
      </c>
      <c r="D667" t="s">
        <v>585</v>
      </c>
      <c r="E667" t="s">
        <v>1043</v>
      </c>
      <c r="F667" s="362" t="s">
        <v>1110</v>
      </c>
      <c r="G667" s="362" t="s">
        <v>1110</v>
      </c>
      <c r="I667" t="s">
        <v>499</v>
      </c>
      <c r="J667" s="363">
        <v>857297.47245625407</v>
      </c>
      <c r="K667" t="s">
        <v>1110</v>
      </c>
    </row>
    <row r="668" spans="1:11" ht="16.5">
      <c r="A668" s="419"/>
      <c r="B668" s="502" t="s">
        <v>657</v>
      </c>
      <c r="C668" t="s">
        <v>824</v>
      </c>
      <c r="D668" t="s">
        <v>627</v>
      </c>
      <c r="E668" t="s">
        <v>1074</v>
      </c>
      <c r="F668" t="s">
        <v>1113</v>
      </c>
      <c r="G668" t="s">
        <v>1113</v>
      </c>
      <c r="H668" t="s">
        <v>824</v>
      </c>
      <c r="I668" t="s">
        <v>499</v>
      </c>
      <c r="J668" s="363">
        <v>4265.0217572446991</v>
      </c>
      <c r="K668" t="s">
        <v>1110</v>
      </c>
    </row>
    <row r="669" spans="1:11" ht="16.5">
      <c r="A669" s="419"/>
      <c r="B669" s="502" t="s">
        <v>657</v>
      </c>
      <c r="C669" t="s">
        <v>824</v>
      </c>
      <c r="D669" t="s">
        <v>627</v>
      </c>
      <c r="E669" t="s">
        <v>1038</v>
      </c>
      <c r="F669" t="s">
        <v>1113</v>
      </c>
      <c r="G669" t="s">
        <v>1113</v>
      </c>
      <c r="H669" t="s">
        <v>824</v>
      </c>
      <c r="I669" t="s">
        <v>499</v>
      </c>
      <c r="J669" s="363">
        <v>0</v>
      </c>
      <c r="K669" t="s">
        <v>1110</v>
      </c>
    </row>
    <row r="670" spans="1:11" ht="16.5">
      <c r="A670" s="419"/>
      <c r="B670" s="502" t="s">
        <v>657</v>
      </c>
      <c r="C670" t="s">
        <v>824</v>
      </c>
      <c r="D670" t="s">
        <v>585</v>
      </c>
      <c r="E670" t="s">
        <v>1111</v>
      </c>
      <c r="F670" t="s">
        <v>1113</v>
      </c>
      <c r="G670" t="s">
        <v>1113</v>
      </c>
      <c r="H670" t="s">
        <v>824</v>
      </c>
      <c r="I670" t="s">
        <v>499</v>
      </c>
      <c r="J670" s="363">
        <v>62567.827053050642</v>
      </c>
      <c r="K670" t="s">
        <v>1110</v>
      </c>
    </row>
    <row r="671" spans="1:11" ht="16.5">
      <c r="A671" s="419"/>
      <c r="B671" s="502" t="s">
        <v>657</v>
      </c>
      <c r="C671" t="s">
        <v>824</v>
      </c>
      <c r="D671" t="s">
        <v>585</v>
      </c>
      <c r="E671" t="s">
        <v>1038</v>
      </c>
      <c r="F671" t="s">
        <v>1113</v>
      </c>
      <c r="G671" t="s">
        <v>1113</v>
      </c>
      <c r="H671" t="s">
        <v>824</v>
      </c>
      <c r="I671" t="s">
        <v>499</v>
      </c>
      <c r="J671" s="363">
        <v>55460.124062586794</v>
      </c>
      <c r="K671" t="s">
        <v>1110</v>
      </c>
    </row>
    <row r="672" spans="1:11" ht="16.5">
      <c r="A672" s="419"/>
      <c r="B672" s="502" t="s">
        <v>657</v>
      </c>
      <c r="C672" t="s">
        <v>824</v>
      </c>
      <c r="D672" t="s">
        <v>585</v>
      </c>
      <c r="E672" t="s">
        <v>1049</v>
      </c>
      <c r="F672" t="s">
        <v>1113</v>
      </c>
      <c r="G672" t="s">
        <v>1113</v>
      </c>
      <c r="H672" t="s">
        <v>824</v>
      </c>
      <c r="I672" t="s">
        <v>499</v>
      </c>
      <c r="J672" s="363">
        <v>0</v>
      </c>
      <c r="K672" t="s">
        <v>1110</v>
      </c>
    </row>
    <row r="673" spans="1:11" ht="16.5">
      <c r="A673" s="419"/>
      <c r="B673" s="502" t="s">
        <v>657</v>
      </c>
      <c r="C673" t="s">
        <v>824</v>
      </c>
      <c r="D673" t="s">
        <v>585</v>
      </c>
      <c r="E673" t="s">
        <v>1041</v>
      </c>
      <c r="F673" t="s">
        <v>1113</v>
      </c>
      <c r="G673" t="s">
        <v>1113</v>
      </c>
      <c r="H673" t="s">
        <v>824</v>
      </c>
      <c r="I673" t="s">
        <v>499</v>
      </c>
      <c r="J673" s="363">
        <v>291373.7894639385</v>
      </c>
      <c r="K673" t="s">
        <v>1110</v>
      </c>
    </row>
    <row r="674" spans="1:11" ht="16.5">
      <c r="A674" s="419"/>
      <c r="B674" s="502" t="s">
        <v>657</v>
      </c>
      <c r="C674" t="s">
        <v>824</v>
      </c>
      <c r="D674" t="s">
        <v>585</v>
      </c>
      <c r="E674" t="s">
        <v>1112</v>
      </c>
      <c r="F674" t="s">
        <v>1113</v>
      </c>
      <c r="G674" t="s">
        <v>1113</v>
      </c>
      <c r="H674" t="s">
        <v>824</v>
      </c>
      <c r="I674" t="s">
        <v>499</v>
      </c>
      <c r="J674" s="363">
        <v>0</v>
      </c>
      <c r="K674" t="s">
        <v>1110</v>
      </c>
    </row>
    <row r="675" spans="1:11" ht="16.5">
      <c r="A675" s="419"/>
      <c r="B675" s="502" t="s">
        <v>657</v>
      </c>
      <c r="C675" t="s">
        <v>824</v>
      </c>
      <c r="D675" t="s">
        <v>585</v>
      </c>
      <c r="E675" t="s">
        <v>1043</v>
      </c>
      <c r="F675" t="s">
        <v>1113</v>
      </c>
      <c r="G675" t="s">
        <v>1113</v>
      </c>
      <c r="H675" t="s">
        <v>824</v>
      </c>
      <c r="I675" t="s">
        <v>499</v>
      </c>
      <c r="J675" s="363">
        <v>232970.16942875658</v>
      </c>
      <c r="K675" t="s">
        <v>1110</v>
      </c>
    </row>
    <row r="676" spans="1:11" ht="16.5">
      <c r="A676" s="419"/>
      <c r="B676" s="502" t="s">
        <v>657</v>
      </c>
      <c r="C676" t="s">
        <v>826</v>
      </c>
      <c r="D676" t="s">
        <v>627</v>
      </c>
      <c r="E676" t="s">
        <v>1074</v>
      </c>
      <c r="F676" t="s">
        <v>1113</v>
      </c>
      <c r="G676" t="s">
        <v>1113</v>
      </c>
      <c r="H676" t="s">
        <v>826</v>
      </c>
      <c r="I676" t="s">
        <v>499</v>
      </c>
      <c r="J676" s="363">
        <v>2463.1978520507359</v>
      </c>
      <c r="K676" t="s">
        <v>1110</v>
      </c>
    </row>
    <row r="677" spans="1:11" ht="16.5">
      <c r="A677" s="419"/>
      <c r="B677" s="502" t="s">
        <v>657</v>
      </c>
      <c r="C677" t="s">
        <v>826</v>
      </c>
      <c r="D677" t="s">
        <v>627</v>
      </c>
      <c r="E677" t="s">
        <v>1038</v>
      </c>
      <c r="F677" t="s">
        <v>1113</v>
      </c>
      <c r="G677" t="s">
        <v>1113</v>
      </c>
      <c r="H677" t="s">
        <v>826</v>
      </c>
      <c r="I677" t="s">
        <v>499</v>
      </c>
      <c r="J677" s="363">
        <v>27711.924821775759</v>
      </c>
      <c r="K677" t="s">
        <v>1110</v>
      </c>
    </row>
    <row r="678" spans="1:11" ht="16.5">
      <c r="A678" s="419"/>
      <c r="B678" s="502" t="s">
        <v>657</v>
      </c>
      <c r="C678" t="s">
        <v>826</v>
      </c>
      <c r="D678" t="s">
        <v>585</v>
      </c>
      <c r="E678" t="s">
        <v>1074</v>
      </c>
      <c r="F678" t="s">
        <v>1113</v>
      </c>
      <c r="G678" t="s">
        <v>1113</v>
      </c>
      <c r="H678" t="s">
        <v>826</v>
      </c>
      <c r="I678" t="s">
        <v>499</v>
      </c>
      <c r="J678" s="363">
        <v>1.2498842699750023</v>
      </c>
      <c r="K678" t="s">
        <v>1110</v>
      </c>
    </row>
    <row r="679" spans="1:11" ht="16.5">
      <c r="A679" s="419"/>
      <c r="B679" s="502" t="s">
        <v>657</v>
      </c>
      <c r="C679" t="s">
        <v>826</v>
      </c>
      <c r="D679" t="s">
        <v>585</v>
      </c>
      <c r="E679" t="s">
        <v>1111</v>
      </c>
      <c r="F679" t="s">
        <v>1113</v>
      </c>
      <c r="G679" t="s">
        <v>1113</v>
      </c>
      <c r="H679" t="s">
        <v>826</v>
      </c>
      <c r="I679" t="s">
        <v>499</v>
      </c>
      <c r="J679" s="363">
        <v>190790.91750763817</v>
      </c>
      <c r="K679" t="s">
        <v>1110</v>
      </c>
    </row>
    <row r="680" spans="1:11" ht="16.5">
      <c r="A680" s="419"/>
      <c r="B680" s="502" t="s">
        <v>657</v>
      </c>
      <c r="C680" t="s">
        <v>826</v>
      </c>
      <c r="D680" t="s">
        <v>585</v>
      </c>
      <c r="E680" t="s">
        <v>1038</v>
      </c>
      <c r="F680" t="s">
        <v>1113</v>
      </c>
      <c r="G680" t="s">
        <v>1113</v>
      </c>
      <c r="H680" t="s">
        <v>826</v>
      </c>
      <c r="I680" t="s">
        <v>499</v>
      </c>
      <c r="J680" s="363">
        <v>50908.323303397832</v>
      </c>
      <c r="K680" t="s">
        <v>1110</v>
      </c>
    </row>
    <row r="681" spans="1:11" ht="16.5">
      <c r="A681" s="419"/>
      <c r="B681" s="502" t="s">
        <v>657</v>
      </c>
      <c r="C681" t="s">
        <v>826</v>
      </c>
      <c r="D681" t="s">
        <v>585</v>
      </c>
      <c r="E681" t="s">
        <v>1049</v>
      </c>
      <c r="F681" t="s">
        <v>1113</v>
      </c>
      <c r="G681" t="s">
        <v>1113</v>
      </c>
      <c r="H681" t="s">
        <v>826</v>
      </c>
      <c r="I681" t="s">
        <v>499</v>
      </c>
      <c r="J681" s="363">
        <v>0</v>
      </c>
      <c r="K681" t="s">
        <v>1110</v>
      </c>
    </row>
    <row r="682" spans="1:11" ht="16.5">
      <c r="A682" s="419"/>
      <c r="B682" s="502" t="s">
        <v>657</v>
      </c>
      <c r="C682" t="s">
        <v>826</v>
      </c>
      <c r="D682" t="s">
        <v>585</v>
      </c>
      <c r="E682" t="s">
        <v>1041</v>
      </c>
      <c r="F682" t="s">
        <v>1113</v>
      </c>
      <c r="G682" t="s">
        <v>1113</v>
      </c>
      <c r="H682" t="s">
        <v>826</v>
      </c>
      <c r="I682" t="s">
        <v>499</v>
      </c>
      <c r="J682" s="363">
        <v>11555.420794370892</v>
      </c>
      <c r="K682" t="s">
        <v>1110</v>
      </c>
    </row>
    <row r="683" spans="1:11" ht="16.5">
      <c r="A683" s="419"/>
      <c r="B683" s="502" t="s">
        <v>657</v>
      </c>
      <c r="C683" t="s">
        <v>826</v>
      </c>
      <c r="D683" t="s">
        <v>585</v>
      </c>
      <c r="E683" t="s">
        <v>1112</v>
      </c>
      <c r="F683" t="s">
        <v>1113</v>
      </c>
      <c r="G683" t="s">
        <v>1113</v>
      </c>
      <c r="H683" t="s">
        <v>826</v>
      </c>
      <c r="I683" t="s">
        <v>499</v>
      </c>
      <c r="J683" s="363">
        <v>0</v>
      </c>
      <c r="K683" t="s">
        <v>1110</v>
      </c>
    </row>
    <row r="684" spans="1:11" ht="16.5">
      <c r="A684" s="419"/>
      <c r="B684" s="502" t="s">
        <v>657</v>
      </c>
      <c r="C684" t="s">
        <v>826</v>
      </c>
      <c r="D684" t="s">
        <v>585</v>
      </c>
      <c r="E684" t="s">
        <v>1043</v>
      </c>
      <c r="F684" t="s">
        <v>1113</v>
      </c>
      <c r="G684" t="s">
        <v>1113</v>
      </c>
      <c r="H684" t="s">
        <v>826</v>
      </c>
      <c r="I684" t="s">
        <v>499</v>
      </c>
      <c r="J684" s="363">
        <v>0</v>
      </c>
      <c r="K684" t="s">
        <v>1110</v>
      </c>
    </row>
    <row r="685" spans="1:11" ht="16.5">
      <c r="A685" s="419"/>
      <c r="B685" s="502" t="s">
        <v>657</v>
      </c>
      <c r="C685" t="s">
        <v>828</v>
      </c>
      <c r="D685" t="s">
        <v>627</v>
      </c>
      <c r="E685" t="s">
        <v>1038</v>
      </c>
      <c r="F685" t="s">
        <v>1113</v>
      </c>
      <c r="G685" t="s">
        <v>1113</v>
      </c>
      <c r="H685" t="s">
        <v>828</v>
      </c>
      <c r="I685" t="s">
        <v>499</v>
      </c>
      <c r="J685" s="363">
        <v>0</v>
      </c>
      <c r="K685" t="s">
        <v>1110</v>
      </c>
    </row>
    <row r="686" spans="1:11" ht="16.5">
      <c r="A686" s="419"/>
      <c r="B686" s="502" t="s">
        <v>657</v>
      </c>
      <c r="C686" t="s">
        <v>828</v>
      </c>
      <c r="D686" t="s">
        <v>585</v>
      </c>
      <c r="E686" t="s">
        <v>1111</v>
      </c>
      <c r="F686" t="s">
        <v>1113</v>
      </c>
      <c r="G686" t="s">
        <v>1113</v>
      </c>
      <c r="H686" t="s">
        <v>828</v>
      </c>
      <c r="I686" t="s">
        <v>499</v>
      </c>
      <c r="J686" s="363">
        <v>26085.917970558279</v>
      </c>
      <c r="K686" t="s">
        <v>1110</v>
      </c>
    </row>
    <row r="687" spans="1:11" ht="16.5">
      <c r="A687" s="419"/>
      <c r="B687" s="502" t="s">
        <v>657</v>
      </c>
      <c r="C687" t="s">
        <v>828</v>
      </c>
      <c r="D687" t="s">
        <v>585</v>
      </c>
      <c r="E687" t="s">
        <v>1038</v>
      </c>
      <c r="F687" t="s">
        <v>1113</v>
      </c>
      <c r="G687" t="s">
        <v>1113</v>
      </c>
      <c r="H687" t="s">
        <v>828</v>
      </c>
      <c r="I687" t="s">
        <v>499</v>
      </c>
      <c r="J687" s="363">
        <v>92.584019998148321</v>
      </c>
      <c r="K687" t="s">
        <v>1110</v>
      </c>
    </row>
    <row r="688" spans="1:11" ht="16.5">
      <c r="A688" s="419"/>
      <c r="B688" s="502" t="s">
        <v>657</v>
      </c>
      <c r="C688" t="s">
        <v>828</v>
      </c>
      <c r="D688" t="s">
        <v>585</v>
      </c>
      <c r="E688" t="s">
        <v>1049</v>
      </c>
      <c r="F688" t="s">
        <v>1113</v>
      </c>
      <c r="G688" t="s">
        <v>1113</v>
      </c>
      <c r="H688" t="s">
        <v>828</v>
      </c>
      <c r="I688" t="s">
        <v>499</v>
      </c>
      <c r="J688" s="363">
        <v>0</v>
      </c>
      <c r="K688" t="s">
        <v>1110</v>
      </c>
    </row>
    <row r="689" spans="1:11" ht="16.5">
      <c r="A689" s="419"/>
      <c r="B689" s="502" t="s">
        <v>657</v>
      </c>
      <c r="C689" t="s">
        <v>828</v>
      </c>
      <c r="D689" t="s">
        <v>585</v>
      </c>
      <c r="E689" t="s">
        <v>1041</v>
      </c>
      <c r="F689" t="s">
        <v>1113</v>
      </c>
      <c r="G689" t="s">
        <v>1113</v>
      </c>
      <c r="H689" t="s">
        <v>828</v>
      </c>
      <c r="I689" t="s">
        <v>499</v>
      </c>
      <c r="J689" s="363">
        <v>96459.800018516806</v>
      </c>
      <c r="K689" t="s">
        <v>1110</v>
      </c>
    </row>
    <row r="690" spans="1:11" ht="16.5">
      <c r="A690" s="419"/>
      <c r="B690" s="502" t="s">
        <v>657</v>
      </c>
      <c r="C690" t="s">
        <v>828</v>
      </c>
      <c r="D690" t="s">
        <v>585</v>
      </c>
      <c r="E690" t="s">
        <v>1043</v>
      </c>
      <c r="F690" t="s">
        <v>1113</v>
      </c>
      <c r="G690" t="s">
        <v>1113</v>
      </c>
      <c r="H690" t="s">
        <v>828</v>
      </c>
      <c r="I690" t="s">
        <v>499</v>
      </c>
      <c r="J690" s="363">
        <v>2.2405332839551892</v>
      </c>
      <c r="K690" t="s">
        <v>1110</v>
      </c>
    </row>
    <row r="691" spans="1:11" ht="16.5">
      <c r="A691" s="419"/>
      <c r="B691" s="502" t="s">
        <v>657</v>
      </c>
      <c r="C691" t="s">
        <v>830</v>
      </c>
      <c r="D691" t="s">
        <v>627</v>
      </c>
      <c r="E691" t="s">
        <v>1038</v>
      </c>
      <c r="F691" t="s">
        <v>1113</v>
      </c>
      <c r="G691" t="s">
        <v>1113</v>
      </c>
      <c r="H691" t="s">
        <v>830</v>
      </c>
      <c r="I691" t="s">
        <v>499</v>
      </c>
      <c r="J691" s="363">
        <v>0</v>
      </c>
      <c r="K691" t="s">
        <v>1110</v>
      </c>
    </row>
    <row r="692" spans="1:11" ht="16.5">
      <c r="A692" s="419"/>
      <c r="B692" s="502" t="s">
        <v>657</v>
      </c>
      <c r="C692" t="s">
        <v>830</v>
      </c>
      <c r="D692" t="s">
        <v>585</v>
      </c>
      <c r="E692" t="s">
        <v>1111</v>
      </c>
      <c r="F692" t="s">
        <v>1113</v>
      </c>
      <c r="G692" t="s">
        <v>1113</v>
      </c>
      <c r="H692" t="s">
        <v>830</v>
      </c>
      <c r="I692" t="s">
        <v>499</v>
      </c>
      <c r="J692" s="363">
        <v>7156.3373761688727</v>
      </c>
      <c r="K692" t="s">
        <v>1110</v>
      </c>
    </row>
    <row r="693" spans="1:11" ht="16.5">
      <c r="A693" s="419"/>
      <c r="B693" s="502" t="s">
        <v>657</v>
      </c>
      <c r="C693" t="s">
        <v>830</v>
      </c>
      <c r="D693" t="s">
        <v>585</v>
      </c>
      <c r="E693" t="s">
        <v>1038</v>
      </c>
      <c r="F693" t="s">
        <v>1113</v>
      </c>
      <c r="G693" t="s">
        <v>1113</v>
      </c>
      <c r="H693" t="s">
        <v>830</v>
      </c>
      <c r="I693" t="s">
        <v>499</v>
      </c>
      <c r="J693" s="363">
        <v>40013.100638829739</v>
      </c>
      <c r="K693" t="s">
        <v>1110</v>
      </c>
    </row>
    <row r="694" spans="1:11" ht="16.5">
      <c r="A694" s="419"/>
      <c r="B694" s="502" t="s">
        <v>657</v>
      </c>
      <c r="C694" t="s">
        <v>830</v>
      </c>
      <c r="D694" t="s">
        <v>585</v>
      </c>
      <c r="E694" t="s">
        <v>1049</v>
      </c>
      <c r="F694" t="s">
        <v>1113</v>
      </c>
      <c r="G694" t="s">
        <v>1113</v>
      </c>
      <c r="H694" t="s">
        <v>830</v>
      </c>
      <c r="I694" t="s">
        <v>499</v>
      </c>
      <c r="J694" s="363">
        <v>0</v>
      </c>
      <c r="K694" t="s">
        <v>1110</v>
      </c>
    </row>
    <row r="695" spans="1:11" ht="16.5">
      <c r="A695" s="419"/>
      <c r="B695" s="502" t="s">
        <v>657</v>
      </c>
      <c r="C695" t="s">
        <v>830</v>
      </c>
      <c r="D695" t="s">
        <v>585</v>
      </c>
      <c r="E695" t="s">
        <v>1041</v>
      </c>
      <c r="F695" t="s">
        <v>1113</v>
      </c>
      <c r="G695" t="s">
        <v>1113</v>
      </c>
      <c r="H695" t="s">
        <v>830</v>
      </c>
      <c r="I695" t="s">
        <v>499</v>
      </c>
      <c r="J695" s="363">
        <v>14304.231089713914</v>
      </c>
      <c r="K695" t="s">
        <v>1110</v>
      </c>
    </row>
    <row r="696" spans="1:11" ht="16.5">
      <c r="A696" s="419"/>
      <c r="B696" s="502" t="s">
        <v>657</v>
      </c>
      <c r="C696" t="s">
        <v>830</v>
      </c>
      <c r="D696" t="s">
        <v>585</v>
      </c>
      <c r="E696" t="s">
        <v>1043</v>
      </c>
      <c r="F696" t="s">
        <v>1113</v>
      </c>
      <c r="G696" t="s">
        <v>1113</v>
      </c>
      <c r="H696" t="s">
        <v>830</v>
      </c>
      <c r="I696" t="s">
        <v>499</v>
      </c>
      <c r="J696" s="363">
        <v>35065.642070178685</v>
      </c>
      <c r="K696" t="s">
        <v>1110</v>
      </c>
    </row>
    <row r="697" spans="1:11" ht="16.5">
      <c r="A697" s="419"/>
      <c r="B697" s="502" t="s">
        <v>657</v>
      </c>
      <c r="C697" t="s">
        <v>832</v>
      </c>
      <c r="D697" t="s">
        <v>627</v>
      </c>
      <c r="E697" t="s">
        <v>1074</v>
      </c>
      <c r="F697" t="s">
        <v>1113</v>
      </c>
      <c r="G697" t="s">
        <v>1113</v>
      </c>
      <c r="H697" t="s">
        <v>832</v>
      </c>
      <c r="I697" t="s">
        <v>499</v>
      </c>
      <c r="J697" s="363">
        <v>8926.9419498194602</v>
      </c>
      <c r="K697" t="s">
        <v>1110</v>
      </c>
    </row>
    <row r="698" spans="1:11" ht="16.5">
      <c r="A698" s="419"/>
      <c r="B698" s="502" t="s">
        <v>657</v>
      </c>
      <c r="C698" t="s">
        <v>832</v>
      </c>
      <c r="D698" t="s">
        <v>627</v>
      </c>
      <c r="E698" t="s">
        <v>1038</v>
      </c>
      <c r="F698" t="s">
        <v>1113</v>
      </c>
      <c r="G698" t="s">
        <v>1113</v>
      </c>
      <c r="H698" t="s">
        <v>832</v>
      </c>
      <c r="I698" t="s">
        <v>499</v>
      </c>
      <c r="J698" s="363">
        <v>0</v>
      </c>
      <c r="K698" t="s">
        <v>1110</v>
      </c>
    </row>
    <row r="699" spans="1:11" ht="16.5">
      <c r="A699" s="419"/>
      <c r="B699" s="502" t="s">
        <v>657</v>
      </c>
      <c r="C699" t="s">
        <v>832</v>
      </c>
      <c r="D699" t="s">
        <v>585</v>
      </c>
      <c r="E699" t="s">
        <v>1074</v>
      </c>
      <c r="F699" t="s">
        <v>1113</v>
      </c>
      <c r="G699" t="s">
        <v>1113</v>
      </c>
      <c r="H699" t="s">
        <v>832</v>
      </c>
      <c r="I699" t="s">
        <v>499</v>
      </c>
      <c r="J699" s="363">
        <v>0.44440329599111189</v>
      </c>
      <c r="K699" t="s">
        <v>1110</v>
      </c>
    </row>
    <row r="700" spans="1:11" ht="16.5">
      <c r="A700" s="419"/>
      <c r="B700" s="502" t="s">
        <v>657</v>
      </c>
      <c r="C700" t="s">
        <v>832</v>
      </c>
      <c r="D700" t="s">
        <v>585</v>
      </c>
      <c r="E700" t="s">
        <v>1111</v>
      </c>
      <c r="F700" t="s">
        <v>1113</v>
      </c>
      <c r="G700" t="s">
        <v>1113</v>
      </c>
      <c r="H700" t="s">
        <v>832</v>
      </c>
      <c r="I700" t="s">
        <v>499</v>
      </c>
      <c r="J700" s="363">
        <v>395818.62790482363</v>
      </c>
      <c r="K700" t="s">
        <v>1110</v>
      </c>
    </row>
    <row r="701" spans="1:11" ht="16.5">
      <c r="A701" s="419"/>
      <c r="B701" s="502" t="s">
        <v>657</v>
      </c>
      <c r="C701" t="s">
        <v>832</v>
      </c>
      <c r="D701" t="s">
        <v>585</v>
      </c>
      <c r="E701" t="s">
        <v>1038</v>
      </c>
      <c r="F701" t="s">
        <v>1113</v>
      </c>
      <c r="G701" t="s">
        <v>1113</v>
      </c>
      <c r="H701" t="s">
        <v>832</v>
      </c>
      <c r="I701" t="s">
        <v>499</v>
      </c>
      <c r="J701" s="363">
        <v>107839.93148782519</v>
      </c>
      <c r="K701" t="s">
        <v>1110</v>
      </c>
    </row>
    <row r="702" spans="1:11" ht="16.5">
      <c r="A702" s="419"/>
      <c r="B702" s="502" t="s">
        <v>657</v>
      </c>
      <c r="C702" t="s">
        <v>832</v>
      </c>
      <c r="D702" t="s">
        <v>585</v>
      </c>
      <c r="E702" t="s">
        <v>1049</v>
      </c>
      <c r="F702" t="s">
        <v>1113</v>
      </c>
      <c r="G702" t="s">
        <v>1113</v>
      </c>
      <c r="H702" t="s">
        <v>832</v>
      </c>
      <c r="I702" t="s">
        <v>499</v>
      </c>
      <c r="J702" s="363">
        <v>0</v>
      </c>
      <c r="K702" t="s">
        <v>1110</v>
      </c>
    </row>
    <row r="703" spans="1:11" ht="16.5">
      <c r="A703" s="419"/>
      <c r="B703" s="502" t="s">
        <v>657</v>
      </c>
      <c r="C703" t="s">
        <v>832</v>
      </c>
      <c r="D703" t="s">
        <v>585</v>
      </c>
      <c r="E703" t="s">
        <v>1041</v>
      </c>
      <c r="F703" t="s">
        <v>1113</v>
      </c>
      <c r="G703" t="s">
        <v>1113</v>
      </c>
      <c r="H703" t="s">
        <v>832</v>
      </c>
      <c r="I703" t="s">
        <v>499</v>
      </c>
      <c r="J703" s="363">
        <v>25349.162114619015</v>
      </c>
      <c r="K703" t="s">
        <v>1110</v>
      </c>
    </row>
    <row r="704" spans="1:11" ht="16.5">
      <c r="A704" s="419"/>
      <c r="B704" s="502" t="s">
        <v>657</v>
      </c>
      <c r="C704" t="s">
        <v>832</v>
      </c>
      <c r="D704" t="s">
        <v>585</v>
      </c>
      <c r="E704" t="s">
        <v>1112</v>
      </c>
      <c r="F704" t="s">
        <v>1113</v>
      </c>
      <c r="G704" t="s">
        <v>1113</v>
      </c>
      <c r="H704" t="s">
        <v>832</v>
      </c>
      <c r="I704" t="s">
        <v>499</v>
      </c>
      <c r="J704" s="363">
        <v>231.46004999537078</v>
      </c>
      <c r="K704" t="s">
        <v>1110</v>
      </c>
    </row>
    <row r="705" spans="1:11" ht="16.5">
      <c r="A705" s="419"/>
      <c r="B705" s="502" t="s">
        <v>657</v>
      </c>
      <c r="C705" t="s">
        <v>832</v>
      </c>
      <c r="D705" t="s">
        <v>585</v>
      </c>
      <c r="E705" t="s">
        <v>1043</v>
      </c>
      <c r="F705" t="s">
        <v>1113</v>
      </c>
      <c r="G705" t="s">
        <v>1113</v>
      </c>
      <c r="H705" t="s">
        <v>832</v>
      </c>
      <c r="I705" t="s">
        <v>499</v>
      </c>
      <c r="J705" s="363">
        <v>104270.87306730858</v>
      </c>
      <c r="K705" t="s">
        <v>1110</v>
      </c>
    </row>
    <row r="706" spans="1:11" ht="16.5">
      <c r="A706" s="419"/>
      <c r="B706" s="502" t="s">
        <v>657</v>
      </c>
      <c r="C706" t="s">
        <v>834</v>
      </c>
      <c r="D706" t="s">
        <v>627</v>
      </c>
      <c r="E706" t="s">
        <v>1038</v>
      </c>
      <c r="F706" t="s">
        <v>1113</v>
      </c>
      <c r="G706" t="s">
        <v>1113</v>
      </c>
      <c r="H706" t="s">
        <v>834</v>
      </c>
      <c r="I706" t="s">
        <v>499</v>
      </c>
      <c r="J706" s="363">
        <v>0</v>
      </c>
      <c r="K706" t="s">
        <v>1110</v>
      </c>
    </row>
    <row r="707" spans="1:11" ht="16.5">
      <c r="A707" s="419"/>
      <c r="B707" s="502" t="s">
        <v>657</v>
      </c>
      <c r="C707" t="s">
        <v>834</v>
      </c>
      <c r="D707" t="s">
        <v>585</v>
      </c>
      <c r="E707" t="s">
        <v>1111</v>
      </c>
      <c r="F707" t="s">
        <v>1113</v>
      </c>
      <c r="G707" t="s">
        <v>1113</v>
      </c>
      <c r="H707" t="s">
        <v>834</v>
      </c>
      <c r="I707" t="s">
        <v>499</v>
      </c>
      <c r="J707" s="363">
        <v>6188.1955374502359</v>
      </c>
      <c r="K707" t="s">
        <v>1110</v>
      </c>
    </row>
    <row r="708" spans="1:11" ht="16.5">
      <c r="A708" s="419"/>
      <c r="B708" s="502" t="s">
        <v>657</v>
      </c>
      <c r="C708" t="s">
        <v>834</v>
      </c>
      <c r="D708" t="s">
        <v>585</v>
      </c>
      <c r="E708" t="s">
        <v>1038</v>
      </c>
      <c r="F708" t="s">
        <v>1113</v>
      </c>
      <c r="G708" t="s">
        <v>1113</v>
      </c>
      <c r="H708" t="s">
        <v>834</v>
      </c>
      <c r="I708" t="s">
        <v>499</v>
      </c>
      <c r="J708" s="363">
        <v>17734.061660957319</v>
      </c>
      <c r="K708" t="s">
        <v>1110</v>
      </c>
    </row>
    <row r="709" spans="1:11" ht="16.5">
      <c r="A709" s="419"/>
      <c r="B709" s="502" t="s">
        <v>657</v>
      </c>
      <c r="C709" t="s">
        <v>834</v>
      </c>
      <c r="D709" t="s">
        <v>585</v>
      </c>
      <c r="E709" t="s">
        <v>1049</v>
      </c>
      <c r="F709" t="s">
        <v>1113</v>
      </c>
      <c r="G709" t="s">
        <v>1113</v>
      </c>
      <c r="H709" t="s">
        <v>834</v>
      </c>
      <c r="I709" t="s">
        <v>499</v>
      </c>
      <c r="J709" s="363">
        <v>0</v>
      </c>
      <c r="K709" t="s">
        <v>1110</v>
      </c>
    </row>
    <row r="710" spans="1:11" ht="16.5">
      <c r="A710" s="419"/>
      <c r="B710" s="502" t="s">
        <v>657</v>
      </c>
      <c r="C710" t="s">
        <v>834</v>
      </c>
      <c r="D710" t="s">
        <v>585</v>
      </c>
      <c r="E710" t="s">
        <v>1041</v>
      </c>
      <c r="F710" t="s">
        <v>1113</v>
      </c>
      <c r="G710" t="s">
        <v>1113</v>
      </c>
      <c r="H710" t="s">
        <v>834</v>
      </c>
      <c r="I710" t="s">
        <v>499</v>
      </c>
      <c r="J710" s="363">
        <v>966.70678640866583</v>
      </c>
      <c r="K710" t="s">
        <v>1110</v>
      </c>
    </row>
    <row r="711" spans="1:11" ht="16.5">
      <c r="A711" s="419"/>
      <c r="B711" s="502" t="s">
        <v>657</v>
      </c>
      <c r="C711" t="s">
        <v>834</v>
      </c>
      <c r="D711" t="s">
        <v>585</v>
      </c>
      <c r="E711" t="s">
        <v>1112</v>
      </c>
      <c r="F711" t="s">
        <v>1113</v>
      </c>
      <c r="G711" t="s">
        <v>1113</v>
      </c>
      <c r="H711" t="s">
        <v>834</v>
      </c>
      <c r="I711" t="s">
        <v>499</v>
      </c>
      <c r="J711" s="363">
        <v>138.87602999722247</v>
      </c>
      <c r="K711" t="s">
        <v>1110</v>
      </c>
    </row>
    <row r="712" spans="1:11" ht="16.5">
      <c r="A712" s="419"/>
      <c r="B712" s="502" t="s">
        <v>657</v>
      </c>
      <c r="C712" t="s">
        <v>834</v>
      </c>
      <c r="D712" t="s">
        <v>585</v>
      </c>
      <c r="E712" t="s">
        <v>1043</v>
      </c>
      <c r="F712" t="s">
        <v>1113</v>
      </c>
      <c r="G712" t="s">
        <v>1113</v>
      </c>
      <c r="H712" t="s">
        <v>834</v>
      </c>
      <c r="I712" t="s">
        <v>499</v>
      </c>
      <c r="J712" s="363">
        <v>0</v>
      </c>
      <c r="K712" t="s">
        <v>1110</v>
      </c>
    </row>
    <row r="713" spans="1:11" ht="16.5">
      <c r="A713" s="419"/>
      <c r="B713" s="502" t="s">
        <v>657</v>
      </c>
      <c r="C713" t="s">
        <v>682</v>
      </c>
      <c r="D713" t="s">
        <v>627</v>
      </c>
      <c r="E713" t="s">
        <v>1074</v>
      </c>
      <c r="F713" t="s">
        <v>1113</v>
      </c>
      <c r="G713" t="s">
        <v>1113</v>
      </c>
      <c r="H713" t="s">
        <v>682</v>
      </c>
      <c r="I713" t="s">
        <v>499</v>
      </c>
      <c r="J713" s="363">
        <v>3958.2260901768354</v>
      </c>
      <c r="K713" t="s">
        <v>1110</v>
      </c>
    </row>
    <row r="714" spans="1:11" ht="16.5">
      <c r="A714" s="419"/>
      <c r="B714" s="502" t="s">
        <v>657</v>
      </c>
      <c r="C714" t="s">
        <v>682</v>
      </c>
      <c r="D714" t="s">
        <v>627</v>
      </c>
      <c r="E714" t="s">
        <v>1038</v>
      </c>
      <c r="F714" t="s">
        <v>1113</v>
      </c>
      <c r="G714" t="s">
        <v>1113</v>
      </c>
      <c r="H714" t="s">
        <v>682</v>
      </c>
      <c r="I714" t="s">
        <v>499</v>
      </c>
      <c r="J714" s="363">
        <v>2624.682899731506</v>
      </c>
      <c r="K714" t="s">
        <v>1110</v>
      </c>
    </row>
    <row r="715" spans="1:11" ht="16.5">
      <c r="A715" s="419"/>
      <c r="B715" s="502" t="s">
        <v>657</v>
      </c>
      <c r="C715" t="s">
        <v>682</v>
      </c>
      <c r="D715" t="s">
        <v>585</v>
      </c>
      <c r="E715" t="s">
        <v>1074</v>
      </c>
      <c r="F715" t="s">
        <v>1113</v>
      </c>
      <c r="G715" t="s">
        <v>1113</v>
      </c>
      <c r="H715" t="s">
        <v>682</v>
      </c>
      <c r="I715" t="s">
        <v>499</v>
      </c>
      <c r="J715" s="363">
        <v>35.737431719285247</v>
      </c>
      <c r="K715" t="s">
        <v>1110</v>
      </c>
    </row>
    <row r="716" spans="1:11" ht="16.5">
      <c r="A716" s="419"/>
      <c r="B716" s="502" t="s">
        <v>657</v>
      </c>
      <c r="C716" t="s">
        <v>682</v>
      </c>
      <c r="D716" t="s">
        <v>585</v>
      </c>
      <c r="E716" t="s">
        <v>1111</v>
      </c>
      <c r="F716" t="s">
        <v>1113</v>
      </c>
      <c r="G716" t="s">
        <v>1113</v>
      </c>
      <c r="H716" t="s">
        <v>682</v>
      </c>
      <c r="I716" t="s">
        <v>499</v>
      </c>
      <c r="J716" s="363">
        <v>142655.02268308488</v>
      </c>
      <c r="K716" t="s">
        <v>1110</v>
      </c>
    </row>
    <row r="717" spans="1:11" ht="16.5">
      <c r="A717" s="419"/>
      <c r="B717" s="502" t="s">
        <v>657</v>
      </c>
      <c r="C717" t="s">
        <v>682</v>
      </c>
      <c r="D717" t="s">
        <v>585</v>
      </c>
      <c r="E717" t="s">
        <v>1038</v>
      </c>
      <c r="F717" t="s">
        <v>1113</v>
      </c>
      <c r="G717" t="s">
        <v>1113</v>
      </c>
      <c r="H717" t="s">
        <v>682</v>
      </c>
      <c r="I717" t="s">
        <v>499</v>
      </c>
      <c r="J717" s="363">
        <v>1669.3083973706136</v>
      </c>
      <c r="K717" t="s">
        <v>1110</v>
      </c>
    </row>
    <row r="718" spans="1:11" ht="16.5">
      <c r="A718" s="419"/>
      <c r="B718" s="502" t="s">
        <v>657</v>
      </c>
      <c r="C718" t="s">
        <v>682</v>
      </c>
      <c r="D718" t="s">
        <v>585</v>
      </c>
      <c r="E718" t="s">
        <v>1049</v>
      </c>
      <c r="F718" t="s">
        <v>1113</v>
      </c>
      <c r="G718" t="s">
        <v>1113</v>
      </c>
      <c r="H718" t="s">
        <v>682</v>
      </c>
      <c r="I718" t="s">
        <v>499</v>
      </c>
      <c r="J718" s="363">
        <v>0</v>
      </c>
      <c r="K718" t="s">
        <v>1110</v>
      </c>
    </row>
    <row r="719" spans="1:11" ht="16.5">
      <c r="A719" s="419"/>
      <c r="B719" s="502" t="s">
        <v>657</v>
      </c>
      <c r="C719" t="s">
        <v>682</v>
      </c>
      <c r="D719" t="s">
        <v>585</v>
      </c>
      <c r="E719" t="s">
        <v>1041</v>
      </c>
      <c r="F719" t="s">
        <v>1113</v>
      </c>
      <c r="G719" t="s">
        <v>1113</v>
      </c>
      <c r="H719" t="s">
        <v>682</v>
      </c>
      <c r="I719" t="s">
        <v>499</v>
      </c>
      <c r="J719" s="363">
        <v>63037.22803444125</v>
      </c>
      <c r="K719" t="s">
        <v>1110</v>
      </c>
    </row>
    <row r="720" spans="1:11" ht="16.5">
      <c r="A720" s="419"/>
      <c r="B720" s="502" t="s">
        <v>657</v>
      </c>
      <c r="C720" t="s">
        <v>682</v>
      </c>
      <c r="D720" t="s">
        <v>585</v>
      </c>
      <c r="E720" t="s">
        <v>1043</v>
      </c>
      <c r="F720" t="s">
        <v>1113</v>
      </c>
      <c r="G720" t="s">
        <v>1113</v>
      </c>
      <c r="H720" t="s">
        <v>682</v>
      </c>
      <c r="I720" t="s">
        <v>499</v>
      </c>
      <c r="J720" s="363">
        <v>13187.49189889825</v>
      </c>
      <c r="K720" t="s">
        <v>1110</v>
      </c>
    </row>
    <row r="721" spans="1:11" ht="16.5">
      <c r="A721" s="419"/>
      <c r="B721" s="502" t="s">
        <v>657</v>
      </c>
      <c r="C721" t="s">
        <v>838</v>
      </c>
      <c r="D721" t="s">
        <v>627</v>
      </c>
      <c r="E721" t="s">
        <v>1038</v>
      </c>
      <c r="F721" t="s">
        <v>1113</v>
      </c>
      <c r="G721" t="s">
        <v>1113</v>
      </c>
      <c r="H721" t="s">
        <v>838</v>
      </c>
      <c r="I721" t="s">
        <v>499</v>
      </c>
      <c r="J721" s="363">
        <v>0</v>
      </c>
      <c r="K721" t="s">
        <v>1110</v>
      </c>
    </row>
    <row r="722" spans="1:11" ht="16.5">
      <c r="A722" s="419"/>
      <c r="B722" s="502" t="s">
        <v>657</v>
      </c>
      <c r="C722" t="s">
        <v>838</v>
      </c>
      <c r="D722" t="s">
        <v>585</v>
      </c>
      <c r="E722" t="s">
        <v>1111</v>
      </c>
      <c r="F722" t="s">
        <v>1113</v>
      </c>
      <c r="G722" t="s">
        <v>1113</v>
      </c>
      <c r="H722" t="s">
        <v>838</v>
      </c>
      <c r="I722" t="s">
        <v>499</v>
      </c>
      <c r="J722" s="363">
        <v>8375.3911674844912</v>
      </c>
      <c r="K722" t="s">
        <v>1110</v>
      </c>
    </row>
    <row r="723" spans="1:11" ht="16.5">
      <c r="A723" s="419"/>
      <c r="B723" s="502" t="s">
        <v>657</v>
      </c>
      <c r="C723" t="s">
        <v>838</v>
      </c>
      <c r="D723" t="s">
        <v>585</v>
      </c>
      <c r="E723" t="s">
        <v>1038</v>
      </c>
      <c r="F723" t="s">
        <v>1113</v>
      </c>
      <c r="G723" t="s">
        <v>1113</v>
      </c>
      <c r="H723" t="s">
        <v>838</v>
      </c>
      <c r="I723" t="s">
        <v>499</v>
      </c>
      <c r="J723" s="363">
        <v>32777.511341542449</v>
      </c>
      <c r="K723" t="s">
        <v>1110</v>
      </c>
    </row>
    <row r="724" spans="1:11" ht="16.5">
      <c r="A724" s="419"/>
      <c r="B724" s="502" t="s">
        <v>657</v>
      </c>
      <c r="C724" t="s">
        <v>838</v>
      </c>
      <c r="D724" t="s">
        <v>585</v>
      </c>
      <c r="E724" t="s">
        <v>1049</v>
      </c>
      <c r="F724" t="s">
        <v>1113</v>
      </c>
      <c r="G724" t="s">
        <v>1113</v>
      </c>
      <c r="H724" t="s">
        <v>838</v>
      </c>
      <c r="I724" t="s">
        <v>499</v>
      </c>
      <c r="J724" s="363">
        <v>0</v>
      </c>
      <c r="K724" t="s">
        <v>1110</v>
      </c>
    </row>
    <row r="725" spans="1:11" ht="16.5">
      <c r="A725" s="419"/>
      <c r="B725" s="502" t="s">
        <v>657</v>
      </c>
      <c r="C725" t="s">
        <v>838</v>
      </c>
      <c r="D725" t="s">
        <v>585</v>
      </c>
      <c r="E725" t="s">
        <v>1041</v>
      </c>
      <c r="F725" t="s">
        <v>1113</v>
      </c>
      <c r="G725" t="s">
        <v>1113</v>
      </c>
      <c r="H725" t="s">
        <v>838</v>
      </c>
      <c r="I725" t="s">
        <v>499</v>
      </c>
      <c r="J725" s="363">
        <v>8849.8842699750021</v>
      </c>
      <c r="K725" t="s">
        <v>1110</v>
      </c>
    </row>
    <row r="726" spans="1:11" ht="16.5">
      <c r="A726" s="419"/>
      <c r="B726" s="502" t="s">
        <v>657</v>
      </c>
      <c r="C726" t="s">
        <v>838</v>
      </c>
      <c r="D726" t="s">
        <v>585</v>
      </c>
      <c r="E726" t="s">
        <v>1043</v>
      </c>
      <c r="F726" t="s">
        <v>1113</v>
      </c>
      <c r="G726" t="s">
        <v>1113</v>
      </c>
      <c r="H726" t="s">
        <v>838</v>
      </c>
      <c r="I726" t="s">
        <v>499</v>
      </c>
      <c r="J726" s="363">
        <v>38966.466067956666</v>
      </c>
      <c r="K726" t="s">
        <v>1110</v>
      </c>
    </row>
    <row r="727" spans="1:11" ht="16.5">
      <c r="A727" s="419"/>
      <c r="B727" s="502" t="s">
        <v>657</v>
      </c>
      <c r="C727" t="s">
        <v>840</v>
      </c>
      <c r="D727" t="s">
        <v>627</v>
      </c>
      <c r="E727" t="s">
        <v>1038</v>
      </c>
      <c r="F727" t="s">
        <v>1113</v>
      </c>
      <c r="G727" t="s">
        <v>1113</v>
      </c>
      <c r="H727" t="s">
        <v>840</v>
      </c>
      <c r="I727" t="s">
        <v>499</v>
      </c>
      <c r="J727" s="363">
        <v>0</v>
      </c>
      <c r="K727" t="s">
        <v>1110</v>
      </c>
    </row>
    <row r="728" spans="1:11" ht="16.5">
      <c r="A728" s="419"/>
      <c r="B728" s="502" t="s">
        <v>657</v>
      </c>
      <c r="C728" t="s">
        <v>840</v>
      </c>
      <c r="D728" t="s">
        <v>585</v>
      </c>
      <c r="E728" t="s">
        <v>1111</v>
      </c>
      <c r="F728" t="s">
        <v>1113</v>
      </c>
      <c r="G728" t="s">
        <v>1113</v>
      </c>
      <c r="H728" t="s">
        <v>840</v>
      </c>
      <c r="I728" t="s">
        <v>499</v>
      </c>
      <c r="J728" s="363">
        <v>3151.8285343949633</v>
      </c>
      <c r="K728" t="s">
        <v>1110</v>
      </c>
    </row>
    <row r="729" spans="1:11" ht="16.5">
      <c r="A729" s="419"/>
      <c r="B729" s="502" t="s">
        <v>657</v>
      </c>
      <c r="C729" t="s">
        <v>840</v>
      </c>
      <c r="D729" t="s">
        <v>585</v>
      </c>
      <c r="E729" t="s">
        <v>1038</v>
      </c>
      <c r="F729" t="s">
        <v>1113</v>
      </c>
      <c r="G729" t="s">
        <v>1113</v>
      </c>
      <c r="H729" t="s">
        <v>840</v>
      </c>
      <c r="I729" t="s">
        <v>499</v>
      </c>
      <c r="J729" s="363">
        <v>5700.0277752059992</v>
      </c>
      <c r="K729" t="s">
        <v>1110</v>
      </c>
    </row>
    <row r="730" spans="1:11" ht="16.5">
      <c r="A730" s="419"/>
      <c r="B730" s="502" t="s">
        <v>657</v>
      </c>
      <c r="C730" t="s">
        <v>840</v>
      </c>
      <c r="D730" t="s">
        <v>585</v>
      </c>
      <c r="E730" t="s">
        <v>1049</v>
      </c>
      <c r="F730" t="s">
        <v>1113</v>
      </c>
      <c r="G730" t="s">
        <v>1113</v>
      </c>
      <c r="H730" t="s">
        <v>840</v>
      </c>
      <c r="I730" t="s">
        <v>499</v>
      </c>
      <c r="J730" s="363">
        <v>0</v>
      </c>
      <c r="K730" t="s">
        <v>1110</v>
      </c>
    </row>
    <row r="731" spans="1:11" ht="16.5">
      <c r="A731" s="419"/>
      <c r="B731" s="502" t="s">
        <v>657</v>
      </c>
      <c r="C731" t="s">
        <v>840</v>
      </c>
      <c r="D731" t="s">
        <v>585</v>
      </c>
      <c r="E731" t="s">
        <v>1041</v>
      </c>
      <c r="F731" t="s">
        <v>1113</v>
      </c>
      <c r="G731" t="s">
        <v>1113</v>
      </c>
      <c r="H731" t="s">
        <v>840</v>
      </c>
      <c r="I731" t="s">
        <v>499</v>
      </c>
      <c r="J731" s="363">
        <v>2684.9365799463012</v>
      </c>
      <c r="K731" t="s">
        <v>1110</v>
      </c>
    </row>
    <row r="732" spans="1:11" ht="16.5">
      <c r="A732" s="419"/>
      <c r="B732" s="502" t="s">
        <v>657</v>
      </c>
      <c r="C732" t="s">
        <v>840</v>
      </c>
      <c r="D732" t="s">
        <v>585</v>
      </c>
      <c r="E732" t="s">
        <v>1043</v>
      </c>
      <c r="F732" t="s">
        <v>1113</v>
      </c>
      <c r="G732" t="s">
        <v>1113</v>
      </c>
      <c r="H732" t="s">
        <v>840</v>
      </c>
      <c r="I732" t="s">
        <v>499</v>
      </c>
      <c r="J732" s="363">
        <v>24234.941209147299</v>
      </c>
      <c r="K732" t="s">
        <v>1110</v>
      </c>
    </row>
    <row r="733" spans="1:11" ht="16.5">
      <c r="A733" s="419"/>
      <c r="B733" s="502" t="s">
        <v>657</v>
      </c>
      <c r="C733" t="s">
        <v>687</v>
      </c>
      <c r="D733" t="s">
        <v>627</v>
      </c>
      <c r="E733" t="s">
        <v>1074</v>
      </c>
      <c r="F733" t="s">
        <v>1113</v>
      </c>
      <c r="G733" t="s">
        <v>1113</v>
      </c>
      <c r="H733" t="s">
        <v>687</v>
      </c>
      <c r="I733" t="s">
        <v>499</v>
      </c>
      <c r="J733" s="363">
        <v>17466.93824645866</v>
      </c>
      <c r="K733" t="s">
        <v>1110</v>
      </c>
    </row>
    <row r="734" spans="1:11" ht="16.5">
      <c r="A734" s="419"/>
      <c r="B734" s="502" t="s">
        <v>657</v>
      </c>
      <c r="C734" t="s">
        <v>687</v>
      </c>
      <c r="D734" t="s">
        <v>627</v>
      </c>
      <c r="E734" t="s">
        <v>1038</v>
      </c>
      <c r="F734" t="s">
        <v>1113</v>
      </c>
      <c r="G734" t="s">
        <v>1113</v>
      </c>
      <c r="H734" t="s">
        <v>687</v>
      </c>
      <c r="I734" t="s">
        <v>499</v>
      </c>
      <c r="J734" s="363">
        <v>39894.759744468101</v>
      </c>
      <c r="K734" t="s">
        <v>1110</v>
      </c>
    </row>
    <row r="735" spans="1:11" ht="16.5">
      <c r="A735" s="419"/>
      <c r="B735" s="502" t="s">
        <v>657</v>
      </c>
      <c r="C735" t="s">
        <v>687</v>
      </c>
      <c r="D735" t="s">
        <v>585</v>
      </c>
      <c r="E735" t="s">
        <v>1074</v>
      </c>
      <c r="F735" t="s">
        <v>1113</v>
      </c>
      <c r="G735" t="s">
        <v>1113</v>
      </c>
      <c r="H735" t="s">
        <v>687</v>
      </c>
      <c r="I735" t="s">
        <v>499</v>
      </c>
      <c r="J735" s="363">
        <v>1406.9160262938617</v>
      </c>
      <c r="K735" t="s">
        <v>1110</v>
      </c>
    </row>
    <row r="736" spans="1:11" ht="16.5">
      <c r="A736" s="419"/>
      <c r="B736" s="502" t="s">
        <v>657</v>
      </c>
      <c r="C736" t="s">
        <v>687</v>
      </c>
      <c r="D736" t="s">
        <v>585</v>
      </c>
      <c r="E736" t="s">
        <v>1111</v>
      </c>
      <c r="F736" t="s">
        <v>1113</v>
      </c>
      <c r="G736" t="s">
        <v>1113</v>
      </c>
      <c r="H736" t="s">
        <v>687</v>
      </c>
      <c r="I736" t="s">
        <v>499</v>
      </c>
      <c r="J736" s="363">
        <v>550945.88464031101</v>
      </c>
      <c r="K736" t="s">
        <v>1110</v>
      </c>
    </row>
    <row r="737" spans="1:11" ht="16.5">
      <c r="A737" s="419"/>
      <c r="B737" s="502" t="s">
        <v>657</v>
      </c>
      <c r="C737" t="s">
        <v>687</v>
      </c>
      <c r="D737" t="s">
        <v>585</v>
      </c>
      <c r="E737" t="s">
        <v>1038</v>
      </c>
      <c r="F737" t="s">
        <v>1113</v>
      </c>
      <c r="G737" t="s">
        <v>1113</v>
      </c>
      <c r="H737" t="s">
        <v>687</v>
      </c>
      <c r="I737" t="s">
        <v>499</v>
      </c>
      <c r="J737" s="363">
        <v>0</v>
      </c>
      <c r="K737" t="s">
        <v>1110</v>
      </c>
    </row>
    <row r="738" spans="1:11" ht="16.5">
      <c r="A738" s="419"/>
      <c r="B738" s="502" t="s">
        <v>657</v>
      </c>
      <c r="C738" t="s">
        <v>687</v>
      </c>
      <c r="D738" t="s">
        <v>585</v>
      </c>
      <c r="E738" t="s">
        <v>1049</v>
      </c>
      <c r="F738" t="s">
        <v>1113</v>
      </c>
      <c r="G738" t="s">
        <v>1113</v>
      </c>
      <c r="H738" t="s">
        <v>687</v>
      </c>
      <c r="I738" t="s">
        <v>499</v>
      </c>
      <c r="J738" s="363">
        <v>0</v>
      </c>
      <c r="K738" t="s">
        <v>1110</v>
      </c>
    </row>
    <row r="739" spans="1:11" ht="16.5">
      <c r="A739" s="419"/>
      <c r="B739" s="502" t="s">
        <v>657</v>
      </c>
      <c r="C739" t="s">
        <v>687</v>
      </c>
      <c r="D739" t="s">
        <v>585</v>
      </c>
      <c r="E739" t="s">
        <v>1041</v>
      </c>
      <c r="F739" t="s">
        <v>1113</v>
      </c>
      <c r="G739" t="s">
        <v>1113</v>
      </c>
      <c r="H739" t="s">
        <v>687</v>
      </c>
      <c r="I739" t="s">
        <v>499</v>
      </c>
      <c r="J739" s="363">
        <v>185.16803999629664</v>
      </c>
      <c r="K739" t="s">
        <v>1110</v>
      </c>
    </row>
    <row r="740" spans="1:11" ht="16.5">
      <c r="A740" s="419"/>
      <c r="B740" s="502" t="s">
        <v>657</v>
      </c>
      <c r="C740" t="s">
        <v>687</v>
      </c>
      <c r="D740" t="s">
        <v>585</v>
      </c>
      <c r="E740" t="s">
        <v>1043</v>
      </c>
      <c r="F740" t="s">
        <v>1113</v>
      </c>
      <c r="G740" t="s">
        <v>1113</v>
      </c>
      <c r="H740" t="s">
        <v>687</v>
      </c>
      <c r="I740" t="s">
        <v>499</v>
      </c>
      <c r="J740" s="363">
        <v>0</v>
      </c>
      <c r="K740" t="s">
        <v>1110</v>
      </c>
    </row>
    <row r="741" spans="1:11" ht="16.5">
      <c r="A741" s="419"/>
      <c r="B741" s="502" t="s">
        <v>657</v>
      </c>
      <c r="C741" t="s">
        <v>842</v>
      </c>
      <c r="D741" t="s">
        <v>627</v>
      </c>
      <c r="E741" t="s">
        <v>1074</v>
      </c>
      <c r="F741" s="362" t="s">
        <v>1110</v>
      </c>
      <c r="G741" s="362" t="s">
        <v>1110</v>
      </c>
      <c r="I741" t="s">
        <v>499</v>
      </c>
      <c r="J741" s="363">
        <v>3620.7851124895842</v>
      </c>
      <c r="K741" t="s">
        <v>1110</v>
      </c>
    </row>
    <row r="742" spans="1:11" ht="16.5">
      <c r="A742" s="419"/>
      <c r="B742" s="502" t="s">
        <v>657</v>
      </c>
      <c r="C742" t="s">
        <v>842</v>
      </c>
      <c r="D742" t="s">
        <v>627</v>
      </c>
      <c r="E742" t="s">
        <v>1038</v>
      </c>
      <c r="F742" s="362" t="s">
        <v>1110</v>
      </c>
      <c r="G742" s="362" t="s">
        <v>1110</v>
      </c>
      <c r="I742" t="s">
        <v>499</v>
      </c>
      <c r="J742" s="363">
        <v>3819.7296546616053</v>
      </c>
      <c r="K742" t="s">
        <v>1110</v>
      </c>
    </row>
    <row r="743" spans="1:11" ht="16.5">
      <c r="A743" s="419"/>
      <c r="B743" s="502" t="s">
        <v>657</v>
      </c>
      <c r="C743" t="s">
        <v>842</v>
      </c>
      <c r="D743" t="s">
        <v>585</v>
      </c>
      <c r="E743" t="s">
        <v>1111</v>
      </c>
      <c r="F743" s="362" t="s">
        <v>1110</v>
      </c>
      <c r="G743" s="362" t="s">
        <v>1110</v>
      </c>
      <c r="I743" t="s">
        <v>499</v>
      </c>
      <c r="J743" s="363">
        <v>35209.628738079802</v>
      </c>
      <c r="K743" t="s">
        <v>1110</v>
      </c>
    </row>
    <row r="744" spans="1:11" ht="16.5">
      <c r="A744" s="419"/>
      <c r="B744" s="502" t="s">
        <v>657</v>
      </c>
      <c r="C744" t="s">
        <v>842</v>
      </c>
      <c r="D744" t="s">
        <v>585</v>
      </c>
      <c r="E744" t="s">
        <v>1038</v>
      </c>
      <c r="F744" s="362" t="s">
        <v>1110</v>
      </c>
      <c r="G744" s="362" t="s">
        <v>1110</v>
      </c>
      <c r="I744" t="s">
        <v>499</v>
      </c>
      <c r="J744" s="363">
        <v>6784.4458846403104</v>
      </c>
      <c r="K744" t="s">
        <v>1110</v>
      </c>
    </row>
    <row r="745" spans="1:11" ht="16.5">
      <c r="A745" s="419"/>
      <c r="B745" s="502" t="s">
        <v>657</v>
      </c>
      <c r="C745" t="s">
        <v>842</v>
      </c>
      <c r="D745" t="s">
        <v>585</v>
      </c>
      <c r="E745" t="s">
        <v>1049</v>
      </c>
      <c r="F745" s="362" t="s">
        <v>1110</v>
      </c>
      <c r="G745" s="362" t="s">
        <v>1110</v>
      </c>
      <c r="I745" t="s">
        <v>499</v>
      </c>
      <c r="J745" s="363">
        <v>0</v>
      </c>
      <c r="K745" t="s">
        <v>1110</v>
      </c>
    </row>
    <row r="746" spans="1:11" ht="16.5">
      <c r="A746" s="419"/>
      <c r="B746" s="502" t="s">
        <v>657</v>
      </c>
      <c r="C746" t="s">
        <v>842</v>
      </c>
      <c r="D746" t="s">
        <v>585</v>
      </c>
      <c r="E746" t="s">
        <v>1041</v>
      </c>
      <c r="F746" s="362" t="s">
        <v>1110</v>
      </c>
      <c r="G746" s="362" t="s">
        <v>1110</v>
      </c>
      <c r="I746" t="s">
        <v>499</v>
      </c>
      <c r="J746" s="363">
        <v>4218.0261086936389</v>
      </c>
      <c r="K746" t="s">
        <v>1110</v>
      </c>
    </row>
    <row r="747" spans="1:11" ht="16.5">
      <c r="A747" s="419"/>
      <c r="B747" s="502" t="s">
        <v>657</v>
      </c>
      <c r="C747" t="s">
        <v>842</v>
      </c>
      <c r="D747" t="s">
        <v>585</v>
      </c>
      <c r="E747" t="s">
        <v>1112</v>
      </c>
      <c r="F747" s="362" t="s">
        <v>1110</v>
      </c>
      <c r="G747" s="362" t="s">
        <v>1110</v>
      </c>
      <c r="I747" t="s">
        <v>499</v>
      </c>
      <c r="J747" s="363">
        <v>0</v>
      </c>
      <c r="K747" t="s">
        <v>1110</v>
      </c>
    </row>
    <row r="748" spans="1:11" ht="16.5">
      <c r="A748" s="419"/>
      <c r="B748" s="502" t="s">
        <v>657</v>
      </c>
      <c r="C748" t="s">
        <v>842</v>
      </c>
      <c r="D748" t="s">
        <v>585</v>
      </c>
      <c r="E748" t="s">
        <v>1043</v>
      </c>
      <c r="F748" s="362" t="s">
        <v>1110</v>
      </c>
      <c r="G748" s="362" t="s">
        <v>1110</v>
      </c>
      <c r="I748" t="s">
        <v>499</v>
      </c>
      <c r="J748" s="363">
        <v>0</v>
      </c>
      <c r="K748" t="s">
        <v>1110</v>
      </c>
    </row>
    <row r="749" spans="1:11" ht="16.5">
      <c r="A749" s="419"/>
      <c r="B749" s="502" t="s">
        <v>657</v>
      </c>
      <c r="C749" t="s">
        <v>846</v>
      </c>
      <c r="D749" t="s">
        <v>627</v>
      </c>
      <c r="E749" t="s">
        <v>1074</v>
      </c>
      <c r="F749" t="s">
        <v>1113</v>
      </c>
      <c r="G749" t="s">
        <v>1113</v>
      </c>
      <c r="H749" t="s">
        <v>846</v>
      </c>
      <c r="I749" t="s">
        <v>499</v>
      </c>
      <c r="J749" s="363">
        <v>267.29932413665398</v>
      </c>
      <c r="K749" t="s">
        <v>1110</v>
      </c>
    </row>
    <row r="750" spans="1:11" ht="16.5">
      <c r="A750" s="419"/>
      <c r="B750" s="502" t="s">
        <v>657</v>
      </c>
      <c r="C750" t="s">
        <v>846</v>
      </c>
      <c r="D750" t="s">
        <v>627</v>
      </c>
      <c r="E750" t="s">
        <v>1038</v>
      </c>
      <c r="F750" t="s">
        <v>1113</v>
      </c>
      <c r="G750" t="s">
        <v>1113</v>
      </c>
      <c r="H750" t="s">
        <v>846</v>
      </c>
      <c r="I750" t="s">
        <v>499</v>
      </c>
      <c r="J750" s="363">
        <v>10877.335431904452</v>
      </c>
      <c r="K750" t="s">
        <v>1110</v>
      </c>
    </row>
    <row r="751" spans="1:11" ht="16.5">
      <c r="A751" s="419"/>
      <c r="B751" s="502" t="s">
        <v>657</v>
      </c>
      <c r="C751" t="s">
        <v>846</v>
      </c>
      <c r="D751" t="s">
        <v>585</v>
      </c>
      <c r="E751" t="s">
        <v>1111</v>
      </c>
      <c r="F751" t="s">
        <v>1113</v>
      </c>
      <c r="G751" t="s">
        <v>1113</v>
      </c>
      <c r="H751" t="s">
        <v>846</v>
      </c>
      <c r="I751" t="s">
        <v>499</v>
      </c>
      <c r="J751" s="363">
        <v>20822.081288769557</v>
      </c>
      <c r="K751" t="s">
        <v>1110</v>
      </c>
    </row>
    <row r="752" spans="1:11" ht="16.5">
      <c r="A752" s="419"/>
      <c r="B752" s="502" t="s">
        <v>657</v>
      </c>
      <c r="C752" t="s">
        <v>846</v>
      </c>
      <c r="D752" t="s">
        <v>585</v>
      </c>
      <c r="E752" t="s">
        <v>1038</v>
      </c>
      <c r="F752" t="s">
        <v>1113</v>
      </c>
      <c r="G752" t="s">
        <v>1113</v>
      </c>
      <c r="H752" t="s">
        <v>846</v>
      </c>
      <c r="I752" t="s">
        <v>499</v>
      </c>
      <c r="J752" s="363">
        <v>704.62920099990743</v>
      </c>
      <c r="K752" t="s">
        <v>1110</v>
      </c>
    </row>
    <row r="753" spans="1:11" ht="16.5">
      <c r="A753" s="419"/>
      <c r="B753" s="502" t="s">
        <v>657</v>
      </c>
      <c r="C753" t="s">
        <v>846</v>
      </c>
      <c r="D753" t="s">
        <v>585</v>
      </c>
      <c r="E753" t="s">
        <v>1049</v>
      </c>
      <c r="F753" t="s">
        <v>1113</v>
      </c>
      <c r="G753" t="s">
        <v>1113</v>
      </c>
      <c r="H753" t="s">
        <v>846</v>
      </c>
      <c r="I753" t="s">
        <v>499</v>
      </c>
      <c r="J753" s="363">
        <v>0</v>
      </c>
      <c r="K753" t="s">
        <v>1110</v>
      </c>
    </row>
    <row r="754" spans="1:11" ht="16.5">
      <c r="A754" s="419"/>
      <c r="B754" s="502" t="s">
        <v>657</v>
      </c>
      <c r="C754" t="s">
        <v>846</v>
      </c>
      <c r="D754" t="s">
        <v>585</v>
      </c>
      <c r="E754" t="s">
        <v>1041</v>
      </c>
      <c r="F754" t="s">
        <v>1113</v>
      </c>
      <c r="G754" t="s">
        <v>1113</v>
      </c>
      <c r="H754" t="s">
        <v>846</v>
      </c>
      <c r="I754" t="s">
        <v>499</v>
      </c>
      <c r="J754" s="363">
        <v>0</v>
      </c>
      <c r="K754" t="s">
        <v>1110</v>
      </c>
    </row>
    <row r="755" spans="1:11" ht="16.5">
      <c r="A755" s="419"/>
      <c r="B755" s="502" t="s">
        <v>657</v>
      </c>
      <c r="C755" t="s">
        <v>846</v>
      </c>
      <c r="D755" t="s">
        <v>585</v>
      </c>
      <c r="E755" t="s">
        <v>1043</v>
      </c>
      <c r="F755" t="s">
        <v>1113</v>
      </c>
      <c r="G755" t="s">
        <v>1113</v>
      </c>
      <c r="H755" t="s">
        <v>846</v>
      </c>
      <c r="I755" t="s">
        <v>499</v>
      </c>
      <c r="J755" s="363">
        <v>0</v>
      </c>
      <c r="K755" t="s">
        <v>1110</v>
      </c>
    </row>
    <row r="756" spans="1:11" ht="16.5">
      <c r="A756" s="419"/>
      <c r="B756" s="502" t="s">
        <v>657</v>
      </c>
      <c r="C756" t="s">
        <v>848</v>
      </c>
      <c r="D756" t="s">
        <v>627</v>
      </c>
      <c r="E756" t="s">
        <v>1074</v>
      </c>
      <c r="F756" t="s">
        <v>1113</v>
      </c>
      <c r="G756" t="s">
        <v>1113</v>
      </c>
      <c r="H756" t="s">
        <v>848</v>
      </c>
      <c r="I756" t="s">
        <v>499</v>
      </c>
      <c r="J756" s="363">
        <v>1701.9164892139615</v>
      </c>
      <c r="K756" t="s">
        <v>1110</v>
      </c>
    </row>
    <row r="757" spans="1:11" ht="16.5">
      <c r="A757" s="419"/>
      <c r="B757" s="502" t="s">
        <v>657</v>
      </c>
      <c r="C757" t="s">
        <v>848</v>
      </c>
      <c r="D757" t="s">
        <v>627</v>
      </c>
      <c r="E757" t="s">
        <v>1038</v>
      </c>
      <c r="F757" t="s">
        <v>1113</v>
      </c>
      <c r="G757" t="s">
        <v>1113</v>
      </c>
      <c r="H757" t="s">
        <v>848</v>
      </c>
      <c r="I757" t="s">
        <v>499</v>
      </c>
      <c r="J757" s="363">
        <v>0</v>
      </c>
      <c r="K757" t="s">
        <v>1110</v>
      </c>
    </row>
    <row r="758" spans="1:11" ht="16.5">
      <c r="A758" s="419"/>
      <c r="B758" s="502" t="s">
        <v>657</v>
      </c>
      <c r="C758" t="s">
        <v>848</v>
      </c>
      <c r="D758" t="s">
        <v>585</v>
      </c>
      <c r="E758" t="s">
        <v>1111</v>
      </c>
      <c r="F758" t="s">
        <v>1113</v>
      </c>
      <c r="G758" t="s">
        <v>1113</v>
      </c>
      <c r="H758" t="s">
        <v>848</v>
      </c>
      <c r="I758" t="s">
        <v>499</v>
      </c>
      <c r="J758" s="363">
        <v>115933.39505601332</v>
      </c>
      <c r="K758" t="s">
        <v>1110</v>
      </c>
    </row>
    <row r="759" spans="1:11" ht="16.5">
      <c r="A759" s="419"/>
      <c r="B759" s="502" t="s">
        <v>657</v>
      </c>
      <c r="C759" t="s">
        <v>848</v>
      </c>
      <c r="D759" t="s">
        <v>585</v>
      </c>
      <c r="E759" t="s">
        <v>1038</v>
      </c>
      <c r="F759" t="s">
        <v>1113</v>
      </c>
      <c r="G759" t="s">
        <v>1113</v>
      </c>
      <c r="H759" t="s">
        <v>848</v>
      </c>
      <c r="I759" t="s">
        <v>499</v>
      </c>
      <c r="J759" s="363">
        <v>28067.086380890658</v>
      </c>
      <c r="K759" t="s">
        <v>1110</v>
      </c>
    </row>
    <row r="760" spans="1:11" ht="16.5">
      <c r="A760" s="419"/>
      <c r="B760" s="502" t="s">
        <v>657</v>
      </c>
      <c r="C760" t="s">
        <v>848</v>
      </c>
      <c r="D760" t="s">
        <v>585</v>
      </c>
      <c r="E760" t="s">
        <v>1049</v>
      </c>
      <c r="F760" t="s">
        <v>1113</v>
      </c>
      <c r="G760" t="s">
        <v>1113</v>
      </c>
      <c r="H760" t="s">
        <v>848</v>
      </c>
      <c r="I760" t="s">
        <v>499</v>
      </c>
      <c r="J760" s="363">
        <v>0</v>
      </c>
      <c r="K760" t="s">
        <v>1110</v>
      </c>
    </row>
    <row r="761" spans="1:11" ht="16.5">
      <c r="A761" s="419"/>
      <c r="B761" s="502" t="s">
        <v>657</v>
      </c>
      <c r="C761" t="s">
        <v>848</v>
      </c>
      <c r="D761" t="s">
        <v>585</v>
      </c>
      <c r="E761" t="s">
        <v>1041</v>
      </c>
      <c r="F761" t="s">
        <v>1113</v>
      </c>
      <c r="G761" t="s">
        <v>1113</v>
      </c>
      <c r="H761" t="s">
        <v>848</v>
      </c>
      <c r="I761" t="s">
        <v>499</v>
      </c>
      <c r="J761" s="363">
        <v>55037.727988149243</v>
      </c>
      <c r="K761" t="s">
        <v>1110</v>
      </c>
    </row>
    <row r="762" spans="1:11" ht="16.5">
      <c r="A762" s="419"/>
      <c r="B762" s="502" t="s">
        <v>657</v>
      </c>
      <c r="C762" t="s">
        <v>848</v>
      </c>
      <c r="D762" t="s">
        <v>585</v>
      </c>
      <c r="E762" t="s">
        <v>1112</v>
      </c>
      <c r="F762" t="s">
        <v>1113</v>
      </c>
      <c r="G762" t="s">
        <v>1113</v>
      </c>
      <c r="H762" t="s">
        <v>848</v>
      </c>
      <c r="I762" t="s">
        <v>499</v>
      </c>
      <c r="J762" s="363">
        <v>0</v>
      </c>
      <c r="K762" t="s">
        <v>1110</v>
      </c>
    </row>
    <row r="763" spans="1:11" ht="16.5">
      <c r="A763" s="419"/>
      <c r="B763" s="502" t="s">
        <v>657</v>
      </c>
      <c r="C763" t="s">
        <v>848</v>
      </c>
      <c r="D763" t="s">
        <v>585</v>
      </c>
      <c r="E763" t="s">
        <v>1043</v>
      </c>
      <c r="F763" t="s">
        <v>1113</v>
      </c>
      <c r="G763" t="s">
        <v>1113</v>
      </c>
      <c r="H763" t="s">
        <v>848</v>
      </c>
      <c r="I763" t="s">
        <v>499</v>
      </c>
      <c r="J763" s="363">
        <v>697776.73363577446</v>
      </c>
      <c r="K763" t="s">
        <v>1110</v>
      </c>
    </row>
    <row r="764" spans="1:11" ht="16.5">
      <c r="A764" s="419"/>
      <c r="B764" s="502" t="s">
        <v>657</v>
      </c>
      <c r="C764" t="s">
        <v>850</v>
      </c>
      <c r="D764" t="s">
        <v>627</v>
      </c>
      <c r="E764" t="s">
        <v>1074</v>
      </c>
      <c r="F764" t="s">
        <v>1113</v>
      </c>
      <c r="G764" t="s">
        <v>1113</v>
      </c>
      <c r="H764" t="s">
        <v>850</v>
      </c>
      <c r="I764" t="s">
        <v>499</v>
      </c>
      <c r="J764" s="363">
        <v>92.584019998148321</v>
      </c>
      <c r="K764" t="s">
        <v>1110</v>
      </c>
    </row>
    <row r="765" spans="1:11" ht="16.5">
      <c r="A765" s="419"/>
      <c r="B765" s="502" t="s">
        <v>657</v>
      </c>
      <c r="C765" t="s">
        <v>850</v>
      </c>
      <c r="D765" t="s">
        <v>627</v>
      </c>
      <c r="E765" t="s">
        <v>1038</v>
      </c>
      <c r="F765" t="s">
        <v>1113</v>
      </c>
      <c r="G765" t="s">
        <v>1113</v>
      </c>
      <c r="H765" t="s">
        <v>850</v>
      </c>
      <c r="I765" t="s">
        <v>499</v>
      </c>
      <c r="J765" s="363">
        <v>0</v>
      </c>
      <c r="K765" t="s">
        <v>1110</v>
      </c>
    </row>
    <row r="766" spans="1:11" ht="16.5">
      <c r="A766" s="419"/>
      <c r="B766" s="502" t="s">
        <v>657</v>
      </c>
      <c r="C766" t="s">
        <v>850</v>
      </c>
      <c r="D766" t="s">
        <v>585</v>
      </c>
      <c r="E766" t="s">
        <v>1111</v>
      </c>
      <c r="F766" t="s">
        <v>1113</v>
      </c>
      <c r="G766" t="s">
        <v>1113</v>
      </c>
      <c r="H766" t="s">
        <v>850</v>
      </c>
      <c r="I766" t="s">
        <v>499</v>
      </c>
      <c r="J766" s="363">
        <v>203131.83038607537</v>
      </c>
      <c r="K766" t="s">
        <v>1110</v>
      </c>
    </row>
    <row r="767" spans="1:11" ht="16.5">
      <c r="A767" s="419"/>
      <c r="B767" s="502" t="s">
        <v>657</v>
      </c>
      <c r="C767" t="s">
        <v>850</v>
      </c>
      <c r="D767" t="s">
        <v>585</v>
      </c>
      <c r="E767" t="s">
        <v>1038</v>
      </c>
      <c r="F767" t="s">
        <v>1113</v>
      </c>
      <c r="G767" t="s">
        <v>1113</v>
      </c>
      <c r="H767" t="s">
        <v>850</v>
      </c>
      <c r="I767" t="s">
        <v>499</v>
      </c>
      <c r="J767" s="363">
        <v>31454.38385334691</v>
      </c>
      <c r="K767" t="s">
        <v>1110</v>
      </c>
    </row>
    <row r="768" spans="1:11" ht="16.5">
      <c r="A768" s="419"/>
      <c r="B768" s="502" t="s">
        <v>657</v>
      </c>
      <c r="C768" t="s">
        <v>850</v>
      </c>
      <c r="D768" t="s">
        <v>585</v>
      </c>
      <c r="E768" t="s">
        <v>1049</v>
      </c>
      <c r="F768" t="s">
        <v>1113</v>
      </c>
      <c r="G768" t="s">
        <v>1113</v>
      </c>
      <c r="H768" t="s">
        <v>850</v>
      </c>
      <c r="I768" t="s">
        <v>499</v>
      </c>
      <c r="J768" s="363">
        <v>0</v>
      </c>
      <c r="K768" t="s">
        <v>1110</v>
      </c>
    </row>
    <row r="769" spans="1:11" ht="16.5">
      <c r="A769" s="419"/>
      <c r="B769" s="502" t="s">
        <v>657</v>
      </c>
      <c r="C769" t="s">
        <v>850</v>
      </c>
      <c r="D769" t="s">
        <v>585</v>
      </c>
      <c r="E769" t="s">
        <v>1041</v>
      </c>
      <c r="F769" t="s">
        <v>1113</v>
      </c>
      <c r="G769" t="s">
        <v>1113</v>
      </c>
      <c r="H769" t="s">
        <v>850</v>
      </c>
      <c r="I769" t="s">
        <v>499</v>
      </c>
      <c r="J769" s="363">
        <v>212793.79687066012</v>
      </c>
      <c r="K769" t="s">
        <v>1110</v>
      </c>
    </row>
    <row r="770" spans="1:11" ht="16.5">
      <c r="A770" s="419"/>
      <c r="B770" s="502" t="s">
        <v>657</v>
      </c>
      <c r="C770" t="s">
        <v>850</v>
      </c>
      <c r="D770" t="s">
        <v>585</v>
      </c>
      <c r="E770" t="s">
        <v>1112</v>
      </c>
      <c r="F770" t="s">
        <v>1113</v>
      </c>
      <c r="G770" t="s">
        <v>1113</v>
      </c>
      <c r="H770" t="s">
        <v>850</v>
      </c>
      <c r="I770" t="s">
        <v>499</v>
      </c>
      <c r="J770" s="363">
        <v>0</v>
      </c>
      <c r="K770" t="s">
        <v>1110</v>
      </c>
    </row>
    <row r="771" spans="1:11" ht="16.5">
      <c r="A771" s="419"/>
      <c r="B771" s="502" t="s">
        <v>657</v>
      </c>
      <c r="C771" t="s">
        <v>850</v>
      </c>
      <c r="D771" t="s">
        <v>585</v>
      </c>
      <c r="E771" t="s">
        <v>1043</v>
      </c>
      <c r="F771" t="s">
        <v>1113</v>
      </c>
      <c r="G771" t="s">
        <v>1113</v>
      </c>
      <c r="H771" t="s">
        <v>850</v>
      </c>
      <c r="I771" t="s">
        <v>499</v>
      </c>
      <c r="J771" s="363">
        <v>219670.0027775206</v>
      </c>
      <c r="K771" t="s">
        <v>1110</v>
      </c>
    </row>
    <row r="772" spans="1:11" ht="16.5">
      <c r="A772" s="419"/>
      <c r="B772" s="502" t="s">
        <v>657</v>
      </c>
      <c r="C772" t="s">
        <v>852</v>
      </c>
      <c r="D772" t="s">
        <v>627</v>
      </c>
      <c r="E772" t="s">
        <v>1038</v>
      </c>
      <c r="F772" s="362" t="s">
        <v>1110</v>
      </c>
      <c r="G772" s="362" t="s">
        <v>1110</v>
      </c>
      <c r="I772" t="s">
        <v>499</v>
      </c>
      <c r="J772" s="363">
        <v>0</v>
      </c>
      <c r="K772" t="s">
        <v>1110</v>
      </c>
    </row>
    <row r="773" spans="1:11" ht="16.5">
      <c r="A773" s="419"/>
      <c r="B773" s="502" t="s">
        <v>657</v>
      </c>
      <c r="C773" t="s">
        <v>852</v>
      </c>
      <c r="D773" t="s">
        <v>585</v>
      </c>
      <c r="E773" t="s">
        <v>1111</v>
      </c>
      <c r="F773" s="362" t="s">
        <v>1110</v>
      </c>
      <c r="G773" s="362" t="s">
        <v>1110</v>
      </c>
      <c r="I773" t="s">
        <v>499</v>
      </c>
      <c r="J773" s="363">
        <v>11776.224423664475</v>
      </c>
      <c r="K773" t="s">
        <v>1110</v>
      </c>
    </row>
    <row r="774" spans="1:11" ht="16.5">
      <c r="A774" s="419"/>
      <c r="B774" s="502" t="s">
        <v>657</v>
      </c>
      <c r="C774" t="s">
        <v>852</v>
      </c>
      <c r="D774" t="s">
        <v>585</v>
      </c>
      <c r="E774" t="s">
        <v>1038</v>
      </c>
      <c r="F774" s="362" t="s">
        <v>1110</v>
      </c>
      <c r="G774" s="362" t="s">
        <v>1110</v>
      </c>
      <c r="I774" t="s">
        <v>499</v>
      </c>
      <c r="J774" s="363">
        <v>60314.794926395698</v>
      </c>
      <c r="K774" t="s">
        <v>1110</v>
      </c>
    </row>
    <row r="775" spans="1:11" ht="16.5">
      <c r="A775" s="419"/>
      <c r="B775" s="502" t="s">
        <v>657</v>
      </c>
      <c r="C775" t="s">
        <v>852</v>
      </c>
      <c r="D775" t="s">
        <v>585</v>
      </c>
      <c r="E775" t="s">
        <v>1049</v>
      </c>
      <c r="F775" s="362" t="s">
        <v>1110</v>
      </c>
      <c r="G775" s="362" t="s">
        <v>1110</v>
      </c>
      <c r="I775" t="s">
        <v>499</v>
      </c>
      <c r="J775" s="363">
        <v>0</v>
      </c>
      <c r="K775" t="s">
        <v>1110</v>
      </c>
    </row>
    <row r="776" spans="1:11" ht="16.5">
      <c r="A776" s="419"/>
      <c r="B776" s="502" t="s">
        <v>657</v>
      </c>
      <c r="C776" t="s">
        <v>852</v>
      </c>
      <c r="D776" t="s">
        <v>585</v>
      </c>
      <c r="E776" t="s">
        <v>1041</v>
      </c>
      <c r="F776" s="362" t="s">
        <v>1110</v>
      </c>
      <c r="G776" s="362" t="s">
        <v>1110</v>
      </c>
      <c r="I776" t="s">
        <v>499</v>
      </c>
      <c r="J776" s="363">
        <v>8506.7864086658647</v>
      </c>
      <c r="K776" t="s">
        <v>1110</v>
      </c>
    </row>
    <row r="777" spans="1:11" ht="16.5">
      <c r="A777" s="419"/>
      <c r="B777" s="502" t="s">
        <v>657</v>
      </c>
      <c r="C777" t="s">
        <v>852</v>
      </c>
      <c r="D777" t="s">
        <v>585</v>
      </c>
      <c r="E777" t="s">
        <v>1043</v>
      </c>
      <c r="F777" s="362" t="s">
        <v>1110</v>
      </c>
      <c r="G777" s="362" t="s">
        <v>1110</v>
      </c>
      <c r="I777" t="s">
        <v>499</v>
      </c>
      <c r="J777" s="363">
        <v>36176.529950930468</v>
      </c>
      <c r="K777" t="s">
        <v>1110</v>
      </c>
    </row>
    <row r="778" spans="1:11" ht="16.5">
      <c r="A778" s="419"/>
      <c r="B778" s="502" t="s">
        <v>657</v>
      </c>
      <c r="C778" t="s">
        <v>854</v>
      </c>
      <c r="D778" t="s">
        <v>627</v>
      </c>
      <c r="E778" t="s">
        <v>1038</v>
      </c>
      <c r="F778" t="s">
        <v>1113</v>
      </c>
      <c r="G778" t="s">
        <v>1113</v>
      </c>
      <c r="H778" t="s">
        <v>854</v>
      </c>
      <c r="I778" t="s">
        <v>499</v>
      </c>
      <c r="J778" s="363">
        <v>98667.947412276641</v>
      </c>
      <c r="K778" t="s">
        <v>1110</v>
      </c>
    </row>
    <row r="779" spans="1:11" ht="16.5">
      <c r="A779" s="419"/>
      <c r="B779" s="502" t="s">
        <v>657</v>
      </c>
      <c r="C779" t="s">
        <v>854</v>
      </c>
      <c r="D779" t="s">
        <v>585</v>
      </c>
      <c r="E779" t="s">
        <v>1111</v>
      </c>
      <c r="F779" t="s">
        <v>1113</v>
      </c>
      <c r="G779" t="s">
        <v>1113</v>
      </c>
      <c r="H779" t="s">
        <v>854</v>
      </c>
      <c r="I779" t="s">
        <v>499</v>
      </c>
      <c r="J779" s="363">
        <v>36873.58577909453</v>
      </c>
      <c r="K779" t="s">
        <v>1110</v>
      </c>
    </row>
    <row r="780" spans="1:11" ht="16.5">
      <c r="A780" s="419"/>
      <c r="B780" s="502" t="s">
        <v>657</v>
      </c>
      <c r="C780" t="s">
        <v>854</v>
      </c>
      <c r="D780" t="s">
        <v>585</v>
      </c>
      <c r="E780" t="s">
        <v>1038</v>
      </c>
      <c r="F780" t="s">
        <v>1113</v>
      </c>
      <c r="G780" t="s">
        <v>1113</v>
      </c>
      <c r="H780" t="s">
        <v>854</v>
      </c>
      <c r="I780" t="s">
        <v>499</v>
      </c>
      <c r="J780" s="363">
        <v>0</v>
      </c>
      <c r="K780" t="s">
        <v>1110</v>
      </c>
    </row>
    <row r="781" spans="1:11" ht="16.5">
      <c r="A781" s="419"/>
      <c r="B781" s="502" t="s">
        <v>657</v>
      </c>
      <c r="C781" t="s">
        <v>854</v>
      </c>
      <c r="D781" t="s">
        <v>585</v>
      </c>
      <c r="E781" t="s">
        <v>1049</v>
      </c>
      <c r="F781" t="s">
        <v>1113</v>
      </c>
      <c r="G781" t="s">
        <v>1113</v>
      </c>
      <c r="H781" t="s">
        <v>854</v>
      </c>
      <c r="I781" t="s">
        <v>499</v>
      </c>
      <c r="J781" s="363">
        <v>0</v>
      </c>
      <c r="K781" t="s">
        <v>1110</v>
      </c>
    </row>
    <row r="782" spans="1:11" ht="16.5">
      <c r="A782" s="419"/>
      <c r="B782" s="502" t="s">
        <v>657</v>
      </c>
      <c r="C782" t="s">
        <v>854</v>
      </c>
      <c r="D782" t="s">
        <v>585</v>
      </c>
      <c r="E782" t="s">
        <v>1041</v>
      </c>
      <c r="F782" t="s">
        <v>1113</v>
      </c>
      <c r="G782" t="s">
        <v>1113</v>
      </c>
      <c r="H782" t="s">
        <v>854</v>
      </c>
      <c r="I782" t="s">
        <v>499</v>
      </c>
      <c r="J782" s="363">
        <v>0</v>
      </c>
      <c r="K782" t="s">
        <v>1110</v>
      </c>
    </row>
    <row r="783" spans="1:11" ht="16.5">
      <c r="A783" s="419"/>
      <c r="B783" s="502" t="s">
        <v>657</v>
      </c>
      <c r="C783" t="s">
        <v>854</v>
      </c>
      <c r="D783" t="s">
        <v>585</v>
      </c>
      <c r="E783" t="s">
        <v>1112</v>
      </c>
      <c r="F783" t="s">
        <v>1113</v>
      </c>
      <c r="G783" t="s">
        <v>1113</v>
      </c>
      <c r="H783" t="s">
        <v>854</v>
      </c>
      <c r="I783" t="s">
        <v>499</v>
      </c>
      <c r="J783" s="363">
        <v>0</v>
      </c>
      <c r="K783" t="s">
        <v>1110</v>
      </c>
    </row>
    <row r="784" spans="1:11" ht="16.5">
      <c r="A784" s="419"/>
      <c r="B784" s="502" t="s">
        <v>657</v>
      </c>
      <c r="C784" t="s">
        <v>854</v>
      </c>
      <c r="D784" t="s">
        <v>585</v>
      </c>
      <c r="E784" t="s">
        <v>1043</v>
      </c>
      <c r="F784" t="s">
        <v>1113</v>
      </c>
      <c r="G784" t="s">
        <v>1113</v>
      </c>
      <c r="H784" t="s">
        <v>854</v>
      </c>
      <c r="I784" t="s">
        <v>499</v>
      </c>
      <c r="J784" s="363">
        <v>0</v>
      </c>
      <c r="K784" t="s">
        <v>1110</v>
      </c>
    </row>
    <row r="785" spans="1:11" ht="16.5">
      <c r="A785" s="419"/>
      <c r="B785" s="502" t="s">
        <v>657</v>
      </c>
      <c r="C785" t="s">
        <v>856</v>
      </c>
      <c r="D785" t="s">
        <v>627</v>
      </c>
      <c r="E785" t="s">
        <v>1074</v>
      </c>
      <c r="F785" t="s">
        <v>1113</v>
      </c>
      <c r="G785" t="s">
        <v>1113</v>
      </c>
      <c r="H785" t="s">
        <v>856</v>
      </c>
      <c r="I785" t="s">
        <v>499</v>
      </c>
      <c r="J785" s="363">
        <v>289.32506249421351</v>
      </c>
      <c r="K785" t="s">
        <v>1110</v>
      </c>
    </row>
    <row r="786" spans="1:11" ht="16.5">
      <c r="A786" s="419"/>
      <c r="B786" s="502" t="s">
        <v>657</v>
      </c>
      <c r="C786" t="s">
        <v>856</v>
      </c>
      <c r="D786" t="s">
        <v>627</v>
      </c>
      <c r="E786" t="s">
        <v>1038</v>
      </c>
      <c r="F786" t="s">
        <v>1113</v>
      </c>
      <c r="G786" t="s">
        <v>1113</v>
      </c>
      <c r="H786" t="s">
        <v>856</v>
      </c>
      <c r="I786" t="s">
        <v>499</v>
      </c>
      <c r="J786" s="363">
        <v>0</v>
      </c>
      <c r="K786" t="s">
        <v>1110</v>
      </c>
    </row>
    <row r="787" spans="1:11" ht="16.5">
      <c r="A787" s="419"/>
      <c r="B787" s="502" t="s">
        <v>657</v>
      </c>
      <c r="C787" t="s">
        <v>856</v>
      </c>
      <c r="D787" t="s">
        <v>585</v>
      </c>
      <c r="E787" t="s">
        <v>1111</v>
      </c>
      <c r="F787" t="s">
        <v>1113</v>
      </c>
      <c r="G787" t="s">
        <v>1113</v>
      </c>
      <c r="H787" t="s">
        <v>856</v>
      </c>
      <c r="I787" t="s">
        <v>499</v>
      </c>
      <c r="J787" s="363">
        <v>99599.796315155996</v>
      </c>
      <c r="K787" t="s">
        <v>1110</v>
      </c>
    </row>
    <row r="788" spans="1:11" ht="16.5">
      <c r="A788" s="419"/>
      <c r="B788" s="502" t="s">
        <v>657</v>
      </c>
      <c r="C788" t="s">
        <v>856</v>
      </c>
      <c r="D788" t="s">
        <v>585</v>
      </c>
      <c r="E788" t="s">
        <v>1038</v>
      </c>
      <c r="F788" t="s">
        <v>1113</v>
      </c>
      <c r="G788" t="s">
        <v>1113</v>
      </c>
      <c r="H788" t="s">
        <v>856</v>
      </c>
      <c r="I788" t="s">
        <v>499</v>
      </c>
      <c r="J788" s="363">
        <v>15668.299231552634</v>
      </c>
      <c r="K788" t="s">
        <v>1110</v>
      </c>
    </row>
    <row r="789" spans="1:11" ht="16.5">
      <c r="A789" s="419"/>
      <c r="B789" s="502" t="s">
        <v>657</v>
      </c>
      <c r="C789" t="s">
        <v>856</v>
      </c>
      <c r="D789" t="s">
        <v>585</v>
      </c>
      <c r="E789" t="s">
        <v>1049</v>
      </c>
      <c r="F789" t="s">
        <v>1113</v>
      </c>
      <c r="G789" t="s">
        <v>1113</v>
      </c>
      <c r="H789" t="s">
        <v>856</v>
      </c>
      <c r="I789" t="s">
        <v>499</v>
      </c>
      <c r="J789" s="363">
        <v>13887.602999722247</v>
      </c>
      <c r="K789" t="s">
        <v>1110</v>
      </c>
    </row>
    <row r="790" spans="1:11" ht="16.5">
      <c r="A790" s="419"/>
      <c r="B790" s="502" t="s">
        <v>657</v>
      </c>
      <c r="C790" t="s">
        <v>856</v>
      </c>
      <c r="D790" t="s">
        <v>585</v>
      </c>
      <c r="E790" t="s">
        <v>1041</v>
      </c>
      <c r="F790" t="s">
        <v>1113</v>
      </c>
      <c r="G790" t="s">
        <v>1113</v>
      </c>
      <c r="H790" t="s">
        <v>856</v>
      </c>
      <c r="I790" t="s">
        <v>499</v>
      </c>
      <c r="J790" s="363">
        <v>62532.756226275342</v>
      </c>
      <c r="K790" t="s">
        <v>1110</v>
      </c>
    </row>
    <row r="791" spans="1:11" ht="16.5">
      <c r="A791" s="419"/>
      <c r="B791" s="502" t="s">
        <v>657</v>
      </c>
      <c r="C791" t="s">
        <v>856</v>
      </c>
      <c r="D791" t="s">
        <v>585</v>
      </c>
      <c r="E791" t="s">
        <v>1043</v>
      </c>
      <c r="F791" t="s">
        <v>1113</v>
      </c>
      <c r="G791" t="s">
        <v>1113</v>
      </c>
      <c r="H791" t="s">
        <v>856</v>
      </c>
      <c r="I791" t="s">
        <v>499</v>
      </c>
      <c r="J791" s="363">
        <v>63898.268678826033</v>
      </c>
      <c r="K791" t="s">
        <v>1110</v>
      </c>
    </row>
    <row r="792" spans="1:11" ht="16.5">
      <c r="A792" s="419"/>
      <c r="B792" s="502" t="s">
        <v>657</v>
      </c>
      <c r="C792" t="s">
        <v>689</v>
      </c>
      <c r="D792" t="s">
        <v>627</v>
      </c>
      <c r="E792" t="s">
        <v>1038</v>
      </c>
      <c r="F792" t="s">
        <v>1113</v>
      </c>
      <c r="G792" t="s">
        <v>1113</v>
      </c>
      <c r="H792" t="s">
        <v>689</v>
      </c>
      <c r="I792" t="s">
        <v>499</v>
      </c>
      <c r="J792" s="363">
        <v>54689.260253680215</v>
      </c>
      <c r="K792" t="s">
        <v>1110</v>
      </c>
    </row>
    <row r="793" spans="1:11" ht="16.5">
      <c r="A793" s="419"/>
      <c r="B793" s="502" t="s">
        <v>657</v>
      </c>
      <c r="C793" t="s">
        <v>689</v>
      </c>
      <c r="D793" t="s">
        <v>585</v>
      </c>
      <c r="E793" t="s">
        <v>1111</v>
      </c>
      <c r="F793" t="s">
        <v>1113</v>
      </c>
      <c r="G793" t="s">
        <v>1113</v>
      </c>
      <c r="H793" t="s">
        <v>689</v>
      </c>
      <c r="I793" t="s">
        <v>499</v>
      </c>
      <c r="J793" s="363">
        <v>160213.35987408573</v>
      </c>
      <c r="K793" t="s">
        <v>1110</v>
      </c>
    </row>
    <row r="794" spans="1:11" ht="16.5">
      <c r="A794" s="419"/>
      <c r="B794" s="502" t="s">
        <v>657</v>
      </c>
      <c r="C794" t="s">
        <v>689</v>
      </c>
      <c r="D794" t="s">
        <v>585</v>
      </c>
      <c r="E794" t="s">
        <v>1038</v>
      </c>
      <c r="F794" t="s">
        <v>1113</v>
      </c>
      <c r="G794" t="s">
        <v>1113</v>
      </c>
      <c r="H794" t="s">
        <v>689</v>
      </c>
      <c r="I794" t="s">
        <v>499</v>
      </c>
      <c r="J794" s="363">
        <v>68118.322377557633</v>
      </c>
      <c r="K794" t="s">
        <v>1110</v>
      </c>
    </row>
    <row r="795" spans="1:11" ht="16.5">
      <c r="A795" s="419"/>
      <c r="B795" s="502" t="s">
        <v>657</v>
      </c>
      <c r="C795" t="s">
        <v>689</v>
      </c>
      <c r="D795" t="s">
        <v>585</v>
      </c>
      <c r="E795" t="s">
        <v>1049</v>
      </c>
      <c r="F795" t="s">
        <v>1113</v>
      </c>
      <c r="G795" t="s">
        <v>1113</v>
      </c>
      <c r="H795" t="s">
        <v>689</v>
      </c>
      <c r="I795" t="s">
        <v>499</v>
      </c>
      <c r="J795" s="363">
        <v>0</v>
      </c>
      <c r="K795" t="s">
        <v>1110</v>
      </c>
    </row>
    <row r="796" spans="1:11" ht="16.5">
      <c r="A796" s="419"/>
      <c r="B796" s="502" t="s">
        <v>657</v>
      </c>
      <c r="C796" t="s">
        <v>689</v>
      </c>
      <c r="D796" t="s">
        <v>585</v>
      </c>
      <c r="E796" t="s">
        <v>1041</v>
      </c>
      <c r="F796" t="s">
        <v>1113</v>
      </c>
      <c r="G796" t="s">
        <v>1113</v>
      </c>
      <c r="H796" t="s">
        <v>689</v>
      </c>
      <c r="I796" t="s">
        <v>499</v>
      </c>
      <c r="J796" s="363">
        <v>221477.76131839643</v>
      </c>
      <c r="K796" t="s">
        <v>1110</v>
      </c>
    </row>
    <row r="797" spans="1:11" ht="16.5">
      <c r="A797" s="419"/>
      <c r="B797" s="502" t="s">
        <v>657</v>
      </c>
      <c r="C797" t="s">
        <v>689</v>
      </c>
      <c r="D797" t="s">
        <v>585</v>
      </c>
      <c r="E797" t="s">
        <v>1043</v>
      </c>
      <c r="F797" t="s">
        <v>1113</v>
      </c>
      <c r="G797" t="s">
        <v>1113</v>
      </c>
      <c r="H797" t="s">
        <v>689</v>
      </c>
      <c r="I797" t="s">
        <v>499</v>
      </c>
      <c r="J797" s="363">
        <v>52071.104527358577</v>
      </c>
      <c r="K797" t="s">
        <v>1110</v>
      </c>
    </row>
    <row r="798" spans="1:11" ht="16.5">
      <c r="A798" s="419"/>
      <c r="B798" s="502" t="s">
        <v>657</v>
      </c>
      <c r="C798" t="s">
        <v>863</v>
      </c>
      <c r="D798" t="s">
        <v>627</v>
      </c>
      <c r="E798" t="s">
        <v>1038</v>
      </c>
      <c r="F798" t="s">
        <v>1113</v>
      </c>
      <c r="G798" t="s">
        <v>1113</v>
      </c>
      <c r="H798" t="s">
        <v>863</v>
      </c>
      <c r="I798" t="s">
        <v>499</v>
      </c>
      <c r="J798" s="363">
        <v>0</v>
      </c>
      <c r="K798" t="s">
        <v>1110</v>
      </c>
    </row>
    <row r="799" spans="1:11" ht="16.5">
      <c r="A799" s="419"/>
      <c r="B799" s="502" t="s">
        <v>657</v>
      </c>
      <c r="C799" t="s">
        <v>863</v>
      </c>
      <c r="D799" t="s">
        <v>585</v>
      </c>
      <c r="E799" t="s">
        <v>1111</v>
      </c>
      <c r="F799" t="s">
        <v>1113</v>
      </c>
      <c r="G799" t="s">
        <v>1113</v>
      </c>
      <c r="H799" t="s">
        <v>863</v>
      </c>
      <c r="I799" t="s">
        <v>499</v>
      </c>
      <c r="J799" s="363">
        <v>6684.0014813443195</v>
      </c>
      <c r="K799" t="s">
        <v>1110</v>
      </c>
    </row>
    <row r="800" spans="1:11" ht="16.5">
      <c r="A800" s="419"/>
      <c r="B800" s="502" t="s">
        <v>657</v>
      </c>
      <c r="C800" t="s">
        <v>863</v>
      </c>
      <c r="D800" t="s">
        <v>585</v>
      </c>
      <c r="E800" t="s">
        <v>1038</v>
      </c>
      <c r="F800" t="s">
        <v>1113</v>
      </c>
      <c r="G800" t="s">
        <v>1113</v>
      </c>
      <c r="H800" t="s">
        <v>863</v>
      </c>
      <c r="I800" t="s">
        <v>499</v>
      </c>
      <c r="J800" s="363">
        <v>12086.871585964262</v>
      </c>
      <c r="K800" t="s">
        <v>1110</v>
      </c>
    </row>
    <row r="801" spans="1:14" ht="16.5">
      <c r="A801" s="419"/>
      <c r="B801" s="502" t="s">
        <v>657</v>
      </c>
      <c r="C801" t="s">
        <v>863</v>
      </c>
      <c r="D801" t="s">
        <v>585</v>
      </c>
      <c r="E801" t="s">
        <v>1049</v>
      </c>
      <c r="F801" t="s">
        <v>1113</v>
      </c>
      <c r="G801" t="s">
        <v>1113</v>
      </c>
      <c r="H801" t="s">
        <v>863</v>
      </c>
      <c r="I801" t="s">
        <v>499</v>
      </c>
      <c r="J801" s="363">
        <v>0</v>
      </c>
      <c r="K801" t="s">
        <v>1110</v>
      </c>
    </row>
    <row r="802" spans="1:14" ht="16.5">
      <c r="A802" s="419"/>
      <c r="B802" s="502" t="s">
        <v>657</v>
      </c>
      <c r="C802" t="s">
        <v>863</v>
      </c>
      <c r="D802" t="s">
        <v>585</v>
      </c>
      <c r="E802" t="s">
        <v>1041</v>
      </c>
      <c r="F802" t="s">
        <v>1113</v>
      </c>
      <c r="G802" t="s">
        <v>1113</v>
      </c>
      <c r="H802" t="s">
        <v>863</v>
      </c>
      <c r="I802" t="s">
        <v>499</v>
      </c>
      <c r="J802" s="363">
        <v>10794.296824368113</v>
      </c>
      <c r="K802" t="s">
        <v>1110</v>
      </c>
    </row>
    <row r="803" spans="1:14" ht="16.5">
      <c r="A803" s="419"/>
      <c r="B803" s="502" t="s">
        <v>657</v>
      </c>
      <c r="C803" t="s">
        <v>863</v>
      </c>
      <c r="D803" t="s">
        <v>585</v>
      </c>
      <c r="E803" t="s">
        <v>1043</v>
      </c>
      <c r="F803" t="s">
        <v>1113</v>
      </c>
      <c r="G803" t="s">
        <v>1113</v>
      </c>
      <c r="H803" t="s">
        <v>863</v>
      </c>
      <c r="I803" t="s">
        <v>499</v>
      </c>
      <c r="J803" s="363">
        <v>25568.438107582631</v>
      </c>
      <c r="K803" t="s">
        <v>1110</v>
      </c>
    </row>
    <row r="804" spans="1:14" ht="16.5">
      <c r="A804" s="419"/>
      <c r="B804" t="s">
        <v>635</v>
      </c>
      <c r="C804" t="s">
        <v>907</v>
      </c>
      <c r="D804" t="s">
        <v>634</v>
      </c>
      <c r="E804" t="s">
        <v>1073</v>
      </c>
      <c r="F804" t="s">
        <v>1113</v>
      </c>
      <c r="G804" t="s">
        <v>1113</v>
      </c>
      <c r="H804" t="s">
        <v>907</v>
      </c>
      <c r="I804" t="s">
        <v>499</v>
      </c>
      <c r="J804" s="363">
        <v>2648.3844088510323</v>
      </c>
      <c r="K804" t="s">
        <v>1114</v>
      </c>
      <c r="M804" s="502"/>
      <c r="N804" s="502"/>
    </row>
    <row r="805" spans="1:14" ht="16.5">
      <c r="A805" s="419"/>
      <c r="B805" t="s">
        <v>635</v>
      </c>
      <c r="C805" t="s">
        <v>896</v>
      </c>
      <c r="D805" t="s">
        <v>634</v>
      </c>
      <c r="E805" t="s">
        <v>1073</v>
      </c>
      <c r="F805" t="s">
        <v>1113</v>
      </c>
      <c r="G805" t="s">
        <v>1113</v>
      </c>
      <c r="H805" t="s">
        <v>896</v>
      </c>
      <c r="I805" t="s">
        <v>499</v>
      </c>
      <c r="J805" s="363">
        <v>2923.1922970095361</v>
      </c>
      <c r="K805" t="s">
        <v>1114</v>
      </c>
      <c r="M805" s="502"/>
      <c r="N805" s="502"/>
    </row>
    <row r="806" spans="1:14" ht="16.5">
      <c r="A806" s="419"/>
      <c r="B806" t="s">
        <v>635</v>
      </c>
      <c r="C806" t="s">
        <v>903</v>
      </c>
      <c r="D806" t="s">
        <v>634</v>
      </c>
      <c r="E806" t="s">
        <v>1073</v>
      </c>
      <c r="F806" t="s">
        <v>1113</v>
      </c>
      <c r="G806" t="s">
        <v>1113</v>
      </c>
      <c r="H806" t="s">
        <v>903</v>
      </c>
      <c r="I806" t="s">
        <v>499</v>
      </c>
      <c r="J806" s="363">
        <v>3732.3025645773537</v>
      </c>
      <c r="K806" t="s">
        <v>1114</v>
      </c>
      <c r="M806" s="502"/>
      <c r="N806" s="502"/>
    </row>
    <row r="807" spans="1:14" ht="16.5">
      <c r="A807" s="419"/>
      <c r="B807" t="s">
        <v>635</v>
      </c>
      <c r="C807" t="s">
        <v>893</v>
      </c>
      <c r="D807" t="s">
        <v>634</v>
      </c>
      <c r="E807" t="s">
        <v>1073</v>
      </c>
      <c r="F807" t="s">
        <v>1113</v>
      </c>
      <c r="G807" t="s">
        <v>1113</v>
      </c>
      <c r="H807" t="s">
        <v>893</v>
      </c>
      <c r="I807" t="s">
        <v>499</v>
      </c>
      <c r="J807" s="363">
        <v>5981.1961855383761</v>
      </c>
      <c r="K807" t="s">
        <v>1114</v>
      </c>
      <c r="M807" s="502"/>
      <c r="N807" s="502"/>
    </row>
    <row r="808" spans="1:14" ht="16.5">
      <c r="A808" s="419"/>
      <c r="B808" t="s">
        <v>635</v>
      </c>
      <c r="C808" t="s">
        <v>891</v>
      </c>
      <c r="D808" t="s">
        <v>634</v>
      </c>
      <c r="E808" t="s">
        <v>1073</v>
      </c>
      <c r="F808" t="s">
        <v>1113</v>
      </c>
      <c r="G808" t="s">
        <v>1113</v>
      </c>
      <c r="H808" t="s">
        <v>891</v>
      </c>
      <c r="I808" t="s">
        <v>499</v>
      </c>
      <c r="J808" s="363">
        <v>16653.263586704936</v>
      </c>
      <c r="K808" t="s">
        <v>1114</v>
      </c>
      <c r="M808" s="502"/>
      <c r="N808" s="502"/>
    </row>
    <row r="809" spans="1:14" ht="16.5">
      <c r="A809" s="419"/>
      <c r="B809" t="s">
        <v>635</v>
      </c>
      <c r="C809" t="s">
        <v>899</v>
      </c>
      <c r="D809" t="s">
        <v>634</v>
      </c>
      <c r="E809" t="s">
        <v>1073</v>
      </c>
      <c r="F809" t="s">
        <v>1113</v>
      </c>
      <c r="G809" t="s">
        <v>1113</v>
      </c>
      <c r="H809" t="s">
        <v>899</v>
      </c>
      <c r="I809" t="s">
        <v>499</v>
      </c>
      <c r="J809" s="363">
        <v>51839.940746227199</v>
      </c>
      <c r="K809" t="s">
        <v>1114</v>
      </c>
      <c r="M809" s="502"/>
      <c r="N809" s="502"/>
    </row>
    <row r="810" spans="1:14" ht="16.5">
      <c r="A810" s="419"/>
      <c r="B810" t="s">
        <v>635</v>
      </c>
      <c r="C810" t="s">
        <v>888</v>
      </c>
      <c r="D810" t="s">
        <v>634</v>
      </c>
      <c r="E810" t="s">
        <v>1073</v>
      </c>
      <c r="F810" t="s">
        <v>1113</v>
      </c>
      <c r="G810" t="s">
        <v>1113</v>
      </c>
      <c r="H810" t="s">
        <v>888</v>
      </c>
      <c r="I810" t="s">
        <v>499</v>
      </c>
      <c r="J810" s="363">
        <v>128309.9250069438</v>
      </c>
      <c r="K810" t="s">
        <v>1114</v>
      </c>
      <c r="M810" s="502"/>
      <c r="N810" s="502"/>
    </row>
    <row r="811" spans="1:14" ht="16.5">
      <c r="A811" s="419"/>
      <c r="B811" t="s">
        <v>635</v>
      </c>
      <c r="C811" t="s">
        <v>905</v>
      </c>
      <c r="D811" t="s">
        <v>634</v>
      </c>
      <c r="E811" t="s">
        <v>1073</v>
      </c>
      <c r="F811" t="s">
        <v>1113</v>
      </c>
      <c r="G811" t="s">
        <v>1113</v>
      </c>
      <c r="H811" t="s">
        <v>905</v>
      </c>
      <c r="I811" t="s">
        <v>499</v>
      </c>
      <c r="J811" s="363">
        <v>1632.9321359133412</v>
      </c>
      <c r="K811" t="s">
        <v>1114</v>
      </c>
      <c r="M811" s="502"/>
      <c r="N811" s="502"/>
    </row>
    <row r="812" spans="1:14" ht="16.5">
      <c r="A812" s="419"/>
      <c r="B812" t="s">
        <v>635</v>
      </c>
      <c r="C812" t="s">
        <v>901</v>
      </c>
      <c r="D812" t="s">
        <v>634</v>
      </c>
      <c r="E812" t="s">
        <v>1073</v>
      </c>
      <c r="F812" t="s">
        <v>1113</v>
      </c>
      <c r="G812" t="s">
        <v>1113</v>
      </c>
      <c r="H812" t="s">
        <v>901</v>
      </c>
      <c r="I812" t="s">
        <v>499</v>
      </c>
      <c r="J812" s="363">
        <v>0</v>
      </c>
      <c r="K812" t="s">
        <v>1114</v>
      </c>
      <c r="M812" s="502"/>
      <c r="N812" s="502"/>
    </row>
    <row r="813" spans="1:14" ht="16.5">
      <c r="A813" s="419"/>
      <c r="B813" t="s">
        <v>635</v>
      </c>
      <c r="C813" t="s">
        <v>911</v>
      </c>
      <c r="D813" t="s">
        <v>634</v>
      </c>
      <c r="E813" t="s">
        <v>1073</v>
      </c>
      <c r="F813" t="s">
        <v>1113</v>
      </c>
      <c r="G813" t="s">
        <v>1113</v>
      </c>
      <c r="H813" t="s">
        <v>911</v>
      </c>
      <c r="I813" t="s">
        <v>499</v>
      </c>
      <c r="J813" s="363">
        <v>1102.5738357559485</v>
      </c>
      <c r="K813" t="s">
        <v>1114</v>
      </c>
      <c r="M813" s="502"/>
      <c r="N813" s="502"/>
    </row>
    <row r="814" spans="1:14" ht="16.5">
      <c r="A814" s="419"/>
      <c r="B814" t="s">
        <v>635</v>
      </c>
      <c r="C814" t="s">
        <v>936</v>
      </c>
      <c r="D814" t="s">
        <v>634</v>
      </c>
      <c r="E814" t="s">
        <v>1073</v>
      </c>
      <c r="F814" t="s">
        <v>1113</v>
      </c>
      <c r="G814" t="s">
        <v>1113</v>
      </c>
      <c r="H814" t="s">
        <v>936</v>
      </c>
      <c r="I814" t="s">
        <v>499</v>
      </c>
      <c r="J814" s="363">
        <v>2314.3597815017129</v>
      </c>
      <c r="K814" t="s">
        <v>1114</v>
      </c>
      <c r="M814" s="502"/>
      <c r="N814" s="502"/>
    </row>
    <row r="815" spans="1:14" ht="16.5">
      <c r="A815" s="419"/>
      <c r="B815" t="s">
        <v>635</v>
      </c>
      <c r="C815" t="s">
        <v>907</v>
      </c>
      <c r="D815" t="s">
        <v>585</v>
      </c>
      <c r="E815" t="s">
        <v>1041</v>
      </c>
      <c r="F815" t="s">
        <v>1113</v>
      </c>
      <c r="G815" t="s">
        <v>1113</v>
      </c>
      <c r="H815" t="s">
        <v>907</v>
      </c>
      <c r="I815" t="s">
        <v>499</v>
      </c>
      <c r="J815" s="363">
        <v>59800.87954818998</v>
      </c>
      <c r="K815" t="s">
        <v>1114</v>
      </c>
      <c r="M815" s="502"/>
      <c r="N815" s="502"/>
    </row>
    <row r="816" spans="1:14" ht="16.5">
      <c r="A816" s="419"/>
      <c r="B816" t="s">
        <v>635</v>
      </c>
      <c r="C816" t="s">
        <v>896</v>
      </c>
      <c r="D816" t="s">
        <v>585</v>
      </c>
      <c r="E816" t="s">
        <v>1041</v>
      </c>
      <c r="F816" t="s">
        <v>1113</v>
      </c>
      <c r="G816" t="s">
        <v>1113</v>
      </c>
      <c r="H816" t="s">
        <v>896</v>
      </c>
      <c r="I816" t="s">
        <v>499</v>
      </c>
      <c r="J816" s="363">
        <v>387899.75928154797</v>
      </c>
      <c r="K816" t="s">
        <v>1114</v>
      </c>
      <c r="M816" s="502"/>
      <c r="N816" s="502"/>
    </row>
    <row r="817" spans="1:14" ht="16.5">
      <c r="A817" s="419"/>
      <c r="B817" t="s">
        <v>635</v>
      </c>
      <c r="C817" t="s">
        <v>903</v>
      </c>
      <c r="D817" t="s">
        <v>585</v>
      </c>
      <c r="E817" t="s">
        <v>1041</v>
      </c>
      <c r="F817" t="s">
        <v>1113</v>
      </c>
      <c r="G817" t="s">
        <v>1113</v>
      </c>
      <c r="H817" t="s">
        <v>903</v>
      </c>
      <c r="I817" t="s">
        <v>499</v>
      </c>
      <c r="J817" s="363">
        <v>686017.37802055362</v>
      </c>
      <c r="K817" t="s">
        <v>1114</v>
      </c>
      <c r="M817" s="502"/>
      <c r="N817" s="502"/>
    </row>
    <row r="818" spans="1:14" ht="16.5">
      <c r="A818" s="419"/>
      <c r="B818" t="s">
        <v>635</v>
      </c>
      <c r="C818" t="s">
        <v>893</v>
      </c>
      <c r="D818" t="s">
        <v>585</v>
      </c>
      <c r="E818" t="s">
        <v>1041</v>
      </c>
      <c r="F818" t="s">
        <v>1113</v>
      </c>
      <c r="G818" t="s">
        <v>1113</v>
      </c>
      <c r="H818" t="s">
        <v>893</v>
      </c>
      <c r="I818" t="s">
        <v>499</v>
      </c>
      <c r="J818" s="363">
        <v>0</v>
      </c>
      <c r="K818" t="s">
        <v>1114</v>
      </c>
      <c r="M818" s="502"/>
      <c r="N818" s="502"/>
    </row>
    <row r="819" spans="1:14" ht="16.5">
      <c r="A819" s="419"/>
      <c r="B819" t="s">
        <v>635</v>
      </c>
      <c r="C819" t="s">
        <v>891</v>
      </c>
      <c r="D819" t="s">
        <v>585</v>
      </c>
      <c r="E819" t="s">
        <v>1041</v>
      </c>
      <c r="F819" t="s">
        <v>1113</v>
      </c>
      <c r="G819" t="s">
        <v>1113</v>
      </c>
      <c r="H819" t="s">
        <v>891</v>
      </c>
      <c r="I819" t="s">
        <v>499</v>
      </c>
      <c r="J819" s="363">
        <v>92.584019998148321</v>
      </c>
      <c r="K819" t="s">
        <v>1114</v>
      </c>
      <c r="M819" s="502"/>
      <c r="N819" s="502"/>
    </row>
    <row r="820" spans="1:14" ht="16.5">
      <c r="A820" s="419"/>
      <c r="B820" t="s">
        <v>635</v>
      </c>
      <c r="C820" t="s">
        <v>899</v>
      </c>
      <c r="D820" t="s">
        <v>585</v>
      </c>
      <c r="E820" t="s">
        <v>1041</v>
      </c>
      <c r="F820" t="s">
        <v>1113</v>
      </c>
      <c r="G820" t="s">
        <v>1113</v>
      </c>
      <c r="H820" t="s">
        <v>899</v>
      </c>
      <c r="I820" t="s">
        <v>499</v>
      </c>
      <c r="J820" s="363">
        <v>0</v>
      </c>
      <c r="K820" t="s">
        <v>1114</v>
      </c>
      <c r="M820" s="502"/>
      <c r="N820" s="502"/>
    </row>
    <row r="821" spans="1:14" ht="16.5">
      <c r="A821" s="419"/>
      <c r="B821" t="s">
        <v>635</v>
      </c>
      <c r="C821" t="s">
        <v>888</v>
      </c>
      <c r="D821" t="s">
        <v>585</v>
      </c>
      <c r="E821" t="s">
        <v>1041</v>
      </c>
      <c r="F821" t="s">
        <v>1113</v>
      </c>
      <c r="G821" t="s">
        <v>1113</v>
      </c>
      <c r="H821" t="s">
        <v>888</v>
      </c>
      <c r="I821" t="s">
        <v>499</v>
      </c>
      <c r="J821" s="363">
        <v>22409250.791593369</v>
      </c>
      <c r="K821" t="s">
        <v>1114</v>
      </c>
      <c r="M821" s="502"/>
      <c r="N821" s="502"/>
    </row>
    <row r="822" spans="1:14" ht="16.5">
      <c r="A822" s="419"/>
      <c r="B822" t="s">
        <v>635</v>
      </c>
      <c r="C822" t="s">
        <v>905</v>
      </c>
      <c r="D822" t="s">
        <v>585</v>
      </c>
      <c r="E822" t="s">
        <v>1041</v>
      </c>
      <c r="F822" t="s">
        <v>1113</v>
      </c>
      <c r="G822" t="s">
        <v>1113</v>
      </c>
      <c r="H822" t="s">
        <v>905</v>
      </c>
      <c r="I822" t="s">
        <v>499</v>
      </c>
      <c r="J822" s="363">
        <v>137362.54976391073</v>
      </c>
      <c r="K822" t="s">
        <v>1114</v>
      </c>
      <c r="M822" s="502"/>
      <c r="N822" s="502"/>
    </row>
    <row r="823" spans="1:14" ht="16.5">
      <c r="A823" s="419"/>
      <c r="B823" t="s">
        <v>635</v>
      </c>
      <c r="C823" t="s">
        <v>901</v>
      </c>
      <c r="D823" t="s">
        <v>585</v>
      </c>
      <c r="E823" t="s">
        <v>1041</v>
      </c>
      <c r="F823" t="s">
        <v>1113</v>
      </c>
      <c r="G823" t="s">
        <v>1113</v>
      </c>
      <c r="H823" t="s">
        <v>901</v>
      </c>
      <c r="I823" t="s">
        <v>499</v>
      </c>
      <c r="J823" s="363">
        <v>417390.28793630219</v>
      </c>
      <c r="K823" t="s">
        <v>1114</v>
      </c>
      <c r="M823" s="502"/>
      <c r="N823" s="502"/>
    </row>
    <row r="824" spans="1:14" ht="16.5">
      <c r="A824" s="419"/>
      <c r="B824" t="s">
        <v>635</v>
      </c>
      <c r="C824" t="s">
        <v>911</v>
      </c>
      <c r="D824" t="s">
        <v>585</v>
      </c>
      <c r="E824" t="s">
        <v>1041</v>
      </c>
      <c r="F824" t="s">
        <v>1113</v>
      </c>
      <c r="G824" t="s">
        <v>1113</v>
      </c>
      <c r="H824" t="s">
        <v>911</v>
      </c>
      <c r="I824" t="s">
        <v>499</v>
      </c>
      <c r="J824" s="363">
        <v>86351.300805480976</v>
      </c>
      <c r="K824" t="s">
        <v>1114</v>
      </c>
      <c r="M824" s="502"/>
      <c r="N824" s="502"/>
    </row>
    <row r="825" spans="1:14" ht="16.5">
      <c r="A825" s="419"/>
      <c r="B825" t="s">
        <v>635</v>
      </c>
      <c r="C825" t="s">
        <v>936</v>
      </c>
      <c r="D825" t="s">
        <v>585</v>
      </c>
      <c r="E825" t="s">
        <v>1041</v>
      </c>
      <c r="F825" t="s">
        <v>1113</v>
      </c>
      <c r="G825" t="s">
        <v>1113</v>
      </c>
      <c r="H825" t="s">
        <v>936</v>
      </c>
      <c r="I825" t="s">
        <v>499</v>
      </c>
      <c r="J825" s="363">
        <v>95035.950374965279</v>
      </c>
      <c r="K825" t="s">
        <v>1114</v>
      </c>
      <c r="M825" s="502"/>
      <c r="N825" s="502"/>
    </row>
    <row r="826" spans="1:14" ht="16.5">
      <c r="A826" s="419"/>
      <c r="B826" t="s">
        <v>635</v>
      </c>
      <c r="C826" t="s">
        <v>907</v>
      </c>
      <c r="D826" t="s">
        <v>585</v>
      </c>
      <c r="E826" t="s">
        <v>1043</v>
      </c>
      <c r="F826" t="s">
        <v>1113</v>
      </c>
      <c r="G826" t="s">
        <v>1113</v>
      </c>
      <c r="H826" t="s">
        <v>907</v>
      </c>
      <c r="I826" t="s">
        <v>499</v>
      </c>
      <c r="J826" s="363">
        <v>694494.80603647802</v>
      </c>
      <c r="K826" t="s">
        <v>1114</v>
      </c>
      <c r="M826" s="502"/>
      <c r="N826" s="502"/>
    </row>
    <row r="827" spans="1:14" ht="16.5">
      <c r="A827" s="419"/>
      <c r="B827" t="s">
        <v>635</v>
      </c>
      <c r="C827" t="s">
        <v>896</v>
      </c>
      <c r="D827" t="s">
        <v>585</v>
      </c>
      <c r="E827" t="s">
        <v>1043</v>
      </c>
      <c r="F827" t="s">
        <v>1113</v>
      </c>
      <c r="G827" t="s">
        <v>1113</v>
      </c>
      <c r="H827" t="s">
        <v>896</v>
      </c>
      <c r="I827" t="s">
        <v>499</v>
      </c>
      <c r="J827" s="363">
        <v>769151.81927599292</v>
      </c>
      <c r="K827" t="s">
        <v>1114</v>
      </c>
      <c r="M827" s="502"/>
      <c r="N827" s="502"/>
    </row>
    <row r="828" spans="1:14" ht="16.5">
      <c r="A828" s="419"/>
      <c r="B828" t="s">
        <v>635</v>
      </c>
      <c r="C828" t="s">
        <v>903</v>
      </c>
      <c r="D828" t="s">
        <v>585</v>
      </c>
      <c r="E828" t="s">
        <v>1043</v>
      </c>
      <c r="F828" t="s">
        <v>1113</v>
      </c>
      <c r="G828" t="s">
        <v>1113</v>
      </c>
      <c r="H828" t="s">
        <v>903</v>
      </c>
      <c r="I828" t="s">
        <v>499</v>
      </c>
      <c r="J828" s="363">
        <v>1072644.0051847051</v>
      </c>
      <c r="K828" t="s">
        <v>1114</v>
      </c>
      <c r="M828" s="502"/>
      <c r="N828" s="502"/>
    </row>
    <row r="829" spans="1:14" ht="16.5">
      <c r="A829" s="419"/>
      <c r="B829" t="s">
        <v>635</v>
      </c>
      <c r="C829" t="s">
        <v>893</v>
      </c>
      <c r="D829" t="s">
        <v>585</v>
      </c>
      <c r="E829" t="s">
        <v>1043</v>
      </c>
      <c r="F829" t="s">
        <v>1113</v>
      </c>
      <c r="G829" t="s">
        <v>1113</v>
      </c>
      <c r="H829" t="s">
        <v>893</v>
      </c>
      <c r="I829" t="s">
        <v>499</v>
      </c>
      <c r="J829" s="363">
        <v>253920.68327006759</v>
      </c>
      <c r="K829" t="s">
        <v>1114</v>
      </c>
      <c r="M829" s="502"/>
      <c r="N829" s="502"/>
    </row>
    <row r="830" spans="1:14" ht="16.5">
      <c r="A830" s="419"/>
      <c r="B830" t="s">
        <v>635</v>
      </c>
      <c r="C830" t="s">
        <v>891</v>
      </c>
      <c r="D830" t="s">
        <v>585</v>
      </c>
      <c r="E830" t="s">
        <v>1043</v>
      </c>
      <c r="F830" t="s">
        <v>1113</v>
      </c>
      <c r="G830" t="s">
        <v>1113</v>
      </c>
      <c r="H830" t="s">
        <v>891</v>
      </c>
      <c r="I830" t="s">
        <v>499</v>
      </c>
      <c r="J830" s="363">
        <v>4248607.9437089153</v>
      </c>
      <c r="K830" t="s">
        <v>1114</v>
      </c>
      <c r="M830" s="502"/>
      <c r="N830" s="502"/>
    </row>
    <row r="831" spans="1:14" ht="16.5">
      <c r="A831" s="419"/>
      <c r="B831" t="s">
        <v>635</v>
      </c>
      <c r="C831" t="s">
        <v>899</v>
      </c>
      <c r="D831" t="s">
        <v>585</v>
      </c>
      <c r="E831" t="s">
        <v>1043</v>
      </c>
      <c r="F831" t="s">
        <v>1113</v>
      </c>
      <c r="G831" t="s">
        <v>1113</v>
      </c>
      <c r="H831" t="s">
        <v>899</v>
      </c>
      <c r="I831" t="s">
        <v>499</v>
      </c>
      <c r="J831" s="363">
        <v>0</v>
      </c>
      <c r="K831" t="s">
        <v>1114</v>
      </c>
      <c r="M831" s="502"/>
      <c r="N831" s="502"/>
    </row>
    <row r="832" spans="1:14" ht="16.5">
      <c r="A832" s="419"/>
      <c r="B832" t="s">
        <v>635</v>
      </c>
      <c r="C832" t="s">
        <v>888</v>
      </c>
      <c r="D832" t="s">
        <v>585</v>
      </c>
      <c r="E832" t="s">
        <v>1043</v>
      </c>
      <c r="F832" t="s">
        <v>1113</v>
      </c>
      <c r="G832" t="s">
        <v>1113</v>
      </c>
      <c r="H832" t="s">
        <v>888</v>
      </c>
      <c r="I832" t="s">
        <v>499</v>
      </c>
      <c r="J832" s="363">
        <v>21363557.809462085</v>
      </c>
      <c r="K832" t="s">
        <v>1114</v>
      </c>
      <c r="M832" s="502"/>
      <c r="N832" s="502"/>
    </row>
    <row r="833" spans="1:14" ht="16.5">
      <c r="A833" s="419"/>
      <c r="B833" t="s">
        <v>635</v>
      </c>
      <c r="C833" t="s">
        <v>905</v>
      </c>
      <c r="D833" t="s">
        <v>585</v>
      </c>
      <c r="E833" t="s">
        <v>1043</v>
      </c>
      <c r="F833" t="s">
        <v>1113</v>
      </c>
      <c r="G833" t="s">
        <v>1113</v>
      </c>
      <c r="H833" t="s">
        <v>905</v>
      </c>
      <c r="I833" t="s">
        <v>499</v>
      </c>
      <c r="J833" s="363">
        <v>393428.42329413939</v>
      </c>
      <c r="K833" t="s">
        <v>1114</v>
      </c>
      <c r="M833" s="502"/>
      <c r="N833" s="502"/>
    </row>
    <row r="834" spans="1:14" ht="16.5">
      <c r="A834" s="419"/>
      <c r="B834" t="s">
        <v>635</v>
      </c>
      <c r="C834" t="s">
        <v>901</v>
      </c>
      <c r="D834" t="s">
        <v>585</v>
      </c>
      <c r="E834" t="s">
        <v>1043</v>
      </c>
      <c r="F834" t="s">
        <v>1113</v>
      </c>
      <c r="G834" t="s">
        <v>1113</v>
      </c>
      <c r="H834" t="s">
        <v>901</v>
      </c>
      <c r="I834" t="s">
        <v>499</v>
      </c>
      <c r="J834" s="363">
        <v>860814.50791593362</v>
      </c>
      <c r="K834" t="s">
        <v>1114</v>
      </c>
      <c r="M834" s="502"/>
      <c r="N834" s="502"/>
    </row>
    <row r="835" spans="1:14" ht="16.5">
      <c r="A835" s="419"/>
      <c r="B835" t="s">
        <v>635</v>
      </c>
      <c r="C835" t="s">
        <v>911</v>
      </c>
      <c r="D835" t="s">
        <v>585</v>
      </c>
      <c r="E835" t="s">
        <v>1043</v>
      </c>
      <c r="F835" t="s">
        <v>1113</v>
      </c>
      <c r="G835" t="s">
        <v>1113</v>
      </c>
      <c r="H835" t="s">
        <v>911</v>
      </c>
      <c r="I835" t="s">
        <v>499</v>
      </c>
      <c r="J835" s="363">
        <v>481187.79742616421</v>
      </c>
      <c r="K835" t="s">
        <v>1114</v>
      </c>
      <c r="M835" s="502"/>
      <c r="N835" s="502"/>
    </row>
    <row r="836" spans="1:14" ht="16.5">
      <c r="A836" s="419"/>
      <c r="B836" t="s">
        <v>635</v>
      </c>
      <c r="C836" t="s">
        <v>936</v>
      </c>
      <c r="D836" t="s">
        <v>585</v>
      </c>
      <c r="E836" t="s">
        <v>1043</v>
      </c>
      <c r="F836" t="s">
        <v>1113</v>
      </c>
      <c r="G836" t="s">
        <v>1113</v>
      </c>
      <c r="H836" t="s">
        <v>936</v>
      </c>
      <c r="I836" t="s">
        <v>499</v>
      </c>
      <c r="J836" s="363">
        <v>276726.12721044349</v>
      </c>
      <c r="K836" t="s">
        <v>1114</v>
      </c>
      <c r="M836" s="502"/>
      <c r="N836" s="502"/>
    </row>
    <row r="837" spans="1:14" ht="16.5">
      <c r="A837" s="419"/>
      <c r="B837" t="s">
        <v>635</v>
      </c>
      <c r="C837" t="s">
        <v>907</v>
      </c>
      <c r="D837" t="s">
        <v>585</v>
      </c>
      <c r="E837" t="s">
        <v>1111</v>
      </c>
      <c r="F837" t="s">
        <v>1113</v>
      </c>
      <c r="G837" t="s">
        <v>1113</v>
      </c>
      <c r="H837" t="s">
        <v>907</v>
      </c>
      <c r="I837" t="s">
        <v>499</v>
      </c>
      <c r="J837" s="363">
        <v>222784.41810943431</v>
      </c>
      <c r="K837" t="s">
        <v>1114</v>
      </c>
      <c r="M837" s="502"/>
      <c r="N837" s="502"/>
    </row>
    <row r="838" spans="1:14" ht="16.5">
      <c r="A838" s="419"/>
      <c r="B838" t="s">
        <v>635</v>
      </c>
      <c r="C838" t="s">
        <v>896</v>
      </c>
      <c r="D838" t="s">
        <v>585</v>
      </c>
      <c r="E838" t="s">
        <v>1111</v>
      </c>
      <c r="F838" t="s">
        <v>1113</v>
      </c>
      <c r="G838" t="s">
        <v>1113</v>
      </c>
      <c r="H838" t="s">
        <v>896</v>
      </c>
      <c r="I838" t="s">
        <v>499</v>
      </c>
      <c r="J838" s="363">
        <v>62777.835385612438</v>
      </c>
      <c r="K838" t="s">
        <v>1114</v>
      </c>
      <c r="M838" s="502"/>
      <c r="N838" s="502"/>
    </row>
    <row r="839" spans="1:14" ht="16.5">
      <c r="A839" s="419"/>
      <c r="B839" t="s">
        <v>635</v>
      </c>
      <c r="C839" t="s">
        <v>903</v>
      </c>
      <c r="D839" t="s">
        <v>585</v>
      </c>
      <c r="E839" t="s">
        <v>1111</v>
      </c>
      <c r="F839" t="s">
        <v>1113</v>
      </c>
      <c r="G839" t="s">
        <v>1113</v>
      </c>
      <c r="H839" t="s">
        <v>903</v>
      </c>
      <c r="I839" t="s">
        <v>499</v>
      </c>
      <c r="J839" s="363">
        <v>40983.538561244328</v>
      </c>
      <c r="K839" t="s">
        <v>1114</v>
      </c>
      <c r="M839" s="502"/>
      <c r="N839" s="502"/>
    </row>
    <row r="840" spans="1:14" ht="16.5">
      <c r="A840" s="419"/>
      <c r="B840" t="s">
        <v>635</v>
      </c>
      <c r="C840" t="s">
        <v>893</v>
      </c>
      <c r="D840" t="s">
        <v>585</v>
      </c>
      <c r="E840" t="s">
        <v>1111</v>
      </c>
      <c r="F840" t="s">
        <v>1113</v>
      </c>
      <c r="G840" t="s">
        <v>1113</v>
      </c>
      <c r="H840" t="s">
        <v>893</v>
      </c>
      <c r="I840" t="s">
        <v>499</v>
      </c>
      <c r="J840" s="363">
        <v>1992426.7938153874</v>
      </c>
      <c r="K840" t="s">
        <v>1114</v>
      </c>
      <c r="M840" s="502"/>
      <c r="N840" s="502"/>
    </row>
    <row r="841" spans="1:14" ht="16.5">
      <c r="A841" s="419"/>
      <c r="B841" t="s">
        <v>635</v>
      </c>
      <c r="C841" t="s">
        <v>891</v>
      </c>
      <c r="D841" t="s">
        <v>585</v>
      </c>
      <c r="E841" t="s">
        <v>1111</v>
      </c>
      <c r="F841" t="s">
        <v>1113</v>
      </c>
      <c r="G841" t="s">
        <v>1113</v>
      </c>
      <c r="H841" t="s">
        <v>891</v>
      </c>
      <c r="I841" t="s">
        <v>499</v>
      </c>
      <c r="J841" s="363">
        <v>139208.08258494583</v>
      </c>
      <c r="K841" t="s">
        <v>1114</v>
      </c>
      <c r="M841" s="502"/>
      <c r="N841" s="502"/>
    </row>
    <row r="842" spans="1:14" ht="16.5">
      <c r="A842" s="419"/>
      <c r="B842" t="s">
        <v>635</v>
      </c>
      <c r="C842" t="s">
        <v>899</v>
      </c>
      <c r="D842" t="s">
        <v>585</v>
      </c>
      <c r="E842" t="s">
        <v>1111</v>
      </c>
      <c r="F842" t="s">
        <v>1113</v>
      </c>
      <c r="G842" t="s">
        <v>1113</v>
      </c>
      <c r="H842" t="s">
        <v>899</v>
      </c>
      <c r="I842" t="s">
        <v>499</v>
      </c>
      <c r="J842" s="363">
        <v>1214554.319044533</v>
      </c>
      <c r="K842" t="s">
        <v>1114</v>
      </c>
      <c r="M842" s="502"/>
      <c r="N842" s="502"/>
    </row>
    <row r="843" spans="1:14" ht="16.5">
      <c r="A843" s="419"/>
      <c r="B843" t="s">
        <v>635</v>
      </c>
      <c r="C843" t="s">
        <v>888</v>
      </c>
      <c r="D843" t="s">
        <v>585</v>
      </c>
      <c r="E843" t="s">
        <v>1111</v>
      </c>
      <c r="F843" t="s">
        <v>1113</v>
      </c>
      <c r="G843" t="s">
        <v>1113</v>
      </c>
      <c r="H843" t="s">
        <v>888</v>
      </c>
      <c r="I843" t="s">
        <v>499</v>
      </c>
      <c r="J843" s="363">
        <v>2350731.2008147393</v>
      </c>
      <c r="K843" t="s">
        <v>1114</v>
      </c>
      <c r="M843" s="502"/>
      <c r="N843" s="502"/>
    </row>
    <row r="844" spans="1:14" ht="16.5">
      <c r="A844" s="419"/>
      <c r="B844" t="s">
        <v>635</v>
      </c>
      <c r="C844" t="s">
        <v>905</v>
      </c>
      <c r="D844" t="s">
        <v>585</v>
      </c>
      <c r="E844" t="s">
        <v>1111</v>
      </c>
      <c r="F844" t="s">
        <v>1113</v>
      </c>
      <c r="G844" t="s">
        <v>1113</v>
      </c>
      <c r="H844" t="s">
        <v>905</v>
      </c>
      <c r="I844" t="s">
        <v>499</v>
      </c>
      <c r="J844" s="363">
        <v>42526.951208221457</v>
      </c>
      <c r="K844" t="s">
        <v>1114</v>
      </c>
      <c r="M844" s="502"/>
      <c r="N844" s="502"/>
    </row>
    <row r="845" spans="1:14" ht="16.5">
      <c r="A845" s="419"/>
      <c r="B845" t="s">
        <v>635</v>
      </c>
      <c r="C845" t="s">
        <v>901</v>
      </c>
      <c r="D845" t="s">
        <v>585</v>
      </c>
      <c r="E845" t="s">
        <v>1111</v>
      </c>
      <c r="F845" t="s">
        <v>1113</v>
      </c>
      <c r="G845" t="s">
        <v>1113</v>
      </c>
      <c r="H845" t="s">
        <v>901</v>
      </c>
      <c r="I845" t="s">
        <v>499</v>
      </c>
      <c r="J845" s="363">
        <v>39466.928988056658</v>
      </c>
      <c r="K845" t="s">
        <v>1114</v>
      </c>
      <c r="M845" s="502"/>
      <c r="N845" s="502"/>
    </row>
    <row r="846" spans="1:14" ht="16.5">
      <c r="A846" s="419"/>
      <c r="B846" t="s">
        <v>635</v>
      </c>
      <c r="C846" t="s">
        <v>911</v>
      </c>
      <c r="D846" t="s">
        <v>585</v>
      </c>
      <c r="E846" t="s">
        <v>1111</v>
      </c>
      <c r="F846" t="s">
        <v>1113</v>
      </c>
      <c r="G846" t="s">
        <v>1113</v>
      </c>
      <c r="H846" t="s">
        <v>911</v>
      </c>
      <c r="I846" t="s">
        <v>499</v>
      </c>
      <c r="J846" s="363">
        <v>84599.768539950004</v>
      </c>
      <c r="K846" t="s">
        <v>1114</v>
      </c>
      <c r="M846" s="502"/>
      <c r="N846" s="502"/>
    </row>
    <row r="847" spans="1:14" ht="16.5">
      <c r="A847" s="419"/>
      <c r="B847" t="s">
        <v>635</v>
      </c>
      <c r="C847" t="s">
        <v>936</v>
      </c>
      <c r="D847" t="s">
        <v>585</v>
      </c>
      <c r="E847" t="s">
        <v>1111</v>
      </c>
      <c r="F847" t="s">
        <v>1113</v>
      </c>
      <c r="G847" t="s">
        <v>1113</v>
      </c>
      <c r="H847" t="s">
        <v>936</v>
      </c>
      <c r="I847" t="s">
        <v>499</v>
      </c>
      <c r="J847" s="363">
        <v>78532.20072215535</v>
      </c>
      <c r="K847" t="s">
        <v>1114</v>
      </c>
      <c r="M847" s="502"/>
      <c r="N847" s="502"/>
    </row>
    <row r="848" spans="1:14" ht="16.5">
      <c r="A848" s="419"/>
      <c r="B848" t="s">
        <v>635</v>
      </c>
      <c r="C848" t="s">
        <v>907</v>
      </c>
      <c r="D848" t="s">
        <v>585</v>
      </c>
      <c r="E848" t="s">
        <v>1112</v>
      </c>
      <c r="F848" t="s">
        <v>1113</v>
      </c>
      <c r="G848" t="s">
        <v>1113</v>
      </c>
      <c r="H848" t="s">
        <v>907</v>
      </c>
      <c r="I848" t="s">
        <v>499</v>
      </c>
      <c r="J848" s="363">
        <v>462.92009999074156</v>
      </c>
      <c r="K848" t="s">
        <v>1114</v>
      </c>
      <c r="M848" s="502"/>
      <c r="N848" s="502"/>
    </row>
    <row r="849" spans="1:14" ht="16.5">
      <c r="A849" s="419"/>
      <c r="B849" t="s">
        <v>635</v>
      </c>
      <c r="C849" t="s">
        <v>896</v>
      </c>
      <c r="D849" t="s">
        <v>585</v>
      </c>
      <c r="E849" t="s">
        <v>1112</v>
      </c>
      <c r="F849" t="s">
        <v>1113</v>
      </c>
      <c r="G849" t="s">
        <v>1113</v>
      </c>
      <c r="H849" t="s">
        <v>896</v>
      </c>
      <c r="I849" t="s">
        <v>499</v>
      </c>
      <c r="J849" s="363">
        <v>0</v>
      </c>
      <c r="K849" t="s">
        <v>1114</v>
      </c>
      <c r="M849" s="502"/>
      <c r="N849" s="502"/>
    </row>
    <row r="850" spans="1:14" ht="16.5">
      <c r="A850" s="419"/>
      <c r="B850" t="s">
        <v>635</v>
      </c>
      <c r="C850" t="s">
        <v>903</v>
      </c>
      <c r="D850" t="s">
        <v>585</v>
      </c>
      <c r="E850" t="s">
        <v>1112</v>
      </c>
      <c r="F850" t="s">
        <v>1113</v>
      </c>
      <c r="G850" t="s">
        <v>1113</v>
      </c>
      <c r="H850" t="s">
        <v>903</v>
      </c>
      <c r="I850" t="s">
        <v>499</v>
      </c>
      <c r="J850" s="363">
        <v>0</v>
      </c>
      <c r="K850" t="s">
        <v>1114</v>
      </c>
      <c r="M850" s="502"/>
      <c r="N850" s="502"/>
    </row>
    <row r="851" spans="1:14" ht="16.5">
      <c r="A851" s="419"/>
      <c r="B851" t="s">
        <v>635</v>
      </c>
      <c r="C851" t="s">
        <v>893</v>
      </c>
      <c r="D851" t="s">
        <v>585</v>
      </c>
      <c r="E851" t="s">
        <v>1112</v>
      </c>
      <c r="F851" t="s">
        <v>1113</v>
      </c>
      <c r="G851" t="s">
        <v>1113</v>
      </c>
      <c r="H851" t="s">
        <v>893</v>
      </c>
      <c r="I851" t="s">
        <v>499</v>
      </c>
      <c r="J851" s="363">
        <v>0</v>
      </c>
      <c r="K851" t="s">
        <v>1114</v>
      </c>
      <c r="M851" s="502"/>
      <c r="N851" s="502"/>
    </row>
    <row r="852" spans="1:14" ht="16.5">
      <c r="A852" s="419"/>
      <c r="B852" t="s">
        <v>635</v>
      </c>
      <c r="C852" t="s">
        <v>891</v>
      </c>
      <c r="D852" t="s">
        <v>585</v>
      </c>
      <c r="E852" t="s">
        <v>1112</v>
      </c>
      <c r="F852" t="s">
        <v>1113</v>
      </c>
      <c r="G852" t="s">
        <v>1113</v>
      </c>
      <c r="H852" t="s">
        <v>891</v>
      </c>
      <c r="I852" t="s">
        <v>499</v>
      </c>
      <c r="J852" s="363">
        <v>462.92009999074156</v>
      </c>
      <c r="K852" t="s">
        <v>1114</v>
      </c>
      <c r="M852" s="502"/>
      <c r="N852" s="502"/>
    </row>
    <row r="853" spans="1:14" ht="16.5">
      <c r="A853" s="419"/>
      <c r="B853" t="s">
        <v>635</v>
      </c>
      <c r="C853" t="s">
        <v>899</v>
      </c>
      <c r="D853" t="s">
        <v>585</v>
      </c>
      <c r="E853" t="s">
        <v>1112</v>
      </c>
      <c r="F853" t="s">
        <v>1113</v>
      </c>
      <c r="G853" t="s">
        <v>1113</v>
      </c>
      <c r="H853" t="s">
        <v>899</v>
      </c>
      <c r="I853" t="s">
        <v>499</v>
      </c>
      <c r="J853" s="363">
        <v>0</v>
      </c>
      <c r="K853" t="s">
        <v>1114</v>
      </c>
      <c r="M853" s="502"/>
      <c r="N853" s="502"/>
    </row>
    <row r="854" spans="1:14" ht="16.5">
      <c r="A854" s="419"/>
      <c r="B854" t="s">
        <v>635</v>
      </c>
      <c r="C854" t="s">
        <v>888</v>
      </c>
      <c r="D854" t="s">
        <v>585</v>
      </c>
      <c r="E854" t="s">
        <v>1112</v>
      </c>
      <c r="F854" t="s">
        <v>1113</v>
      </c>
      <c r="G854" t="s">
        <v>1113</v>
      </c>
      <c r="H854" t="s">
        <v>888</v>
      </c>
      <c r="I854" t="s">
        <v>499</v>
      </c>
      <c r="J854" s="363">
        <v>0</v>
      </c>
      <c r="K854" t="s">
        <v>1114</v>
      </c>
      <c r="M854" s="502"/>
      <c r="N854" s="502"/>
    </row>
    <row r="855" spans="1:14" ht="16.5">
      <c r="A855" s="419"/>
      <c r="B855" t="s">
        <v>635</v>
      </c>
      <c r="C855" t="s">
        <v>905</v>
      </c>
      <c r="D855" t="s">
        <v>585</v>
      </c>
      <c r="E855" t="s">
        <v>1112</v>
      </c>
      <c r="F855" t="s">
        <v>1113</v>
      </c>
      <c r="G855" t="s">
        <v>1113</v>
      </c>
      <c r="H855" t="s">
        <v>905</v>
      </c>
      <c r="I855" t="s">
        <v>499</v>
      </c>
      <c r="J855" s="363">
        <v>0</v>
      </c>
      <c r="K855" t="s">
        <v>1114</v>
      </c>
      <c r="M855" s="502"/>
      <c r="N855" s="502"/>
    </row>
    <row r="856" spans="1:14" ht="16.5">
      <c r="A856" s="419"/>
      <c r="B856" t="s">
        <v>635</v>
      </c>
      <c r="C856" t="s">
        <v>901</v>
      </c>
      <c r="D856" t="s">
        <v>585</v>
      </c>
      <c r="E856" t="s">
        <v>1112</v>
      </c>
      <c r="F856" t="s">
        <v>1113</v>
      </c>
      <c r="G856" t="s">
        <v>1113</v>
      </c>
      <c r="H856" t="s">
        <v>901</v>
      </c>
      <c r="I856" t="s">
        <v>499</v>
      </c>
      <c r="J856" s="363">
        <v>0</v>
      </c>
      <c r="K856" t="s">
        <v>1114</v>
      </c>
      <c r="M856" s="502"/>
      <c r="N856" s="502"/>
    </row>
    <row r="857" spans="1:14" ht="16.5">
      <c r="A857" s="419"/>
      <c r="B857" t="s">
        <v>635</v>
      </c>
      <c r="C857" t="s">
        <v>911</v>
      </c>
      <c r="D857" t="s">
        <v>585</v>
      </c>
      <c r="E857" t="s">
        <v>1112</v>
      </c>
      <c r="F857" t="s">
        <v>1113</v>
      </c>
      <c r="G857" t="s">
        <v>1113</v>
      </c>
      <c r="H857" t="s">
        <v>911</v>
      </c>
      <c r="I857" t="s">
        <v>499</v>
      </c>
      <c r="J857" s="363">
        <v>0</v>
      </c>
      <c r="K857" t="s">
        <v>1114</v>
      </c>
      <c r="M857" s="502"/>
      <c r="N857" s="502"/>
    </row>
    <row r="858" spans="1:14" ht="16.5">
      <c r="A858" s="419"/>
      <c r="B858" t="s">
        <v>635</v>
      </c>
      <c r="C858" t="s">
        <v>936</v>
      </c>
      <c r="D858" t="s">
        <v>585</v>
      </c>
      <c r="E858" t="s">
        <v>1112</v>
      </c>
      <c r="F858" t="s">
        <v>1113</v>
      </c>
      <c r="G858" t="s">
        <v>1113</v>
      </c>
      <c r="H858" t="s">
        <v>936</v>
      </c>
      <c r="I858" t="s">
        <v>499</v>
      </c>
      <c r="J858" s="363">
        <v>0</v>
      </c>
      <c r="K858" t="s">
        <v>1114</v>
      </c>
      <c r="M858" s="502"/>
      <c r="N858" s="502"/>
    </row>
    <row r="859" spans="1:14" ht="16.5">
      <c r="A859" s="419"/>
      <c r="B859" t="s">
        <v>635</v>
      </c>
      <c r="C859" t="s">
        <v>907</v>
      </c>
      <c r="D859" t="s">
        <v>585</v>
      </c>
      <c r="E859" t="s">
        <v>1116</v>
      </c>
      <c r="F859" t="s">
        <v>1113</v>
      </c>
      <c r="G859" t="s">
        <v>1113</v>
      </c>
      <c r="H859" t="s">
        <v>907</v>
      </c>
      <c r="I859" t="s">
        <v>499</v>
      </c>
      <c r="J859" s="363">
        <v>46424.451439681507</v>
      </c>
      <c r="K859" t="s">
        <v>1114</v>
      </c>
      <c r="M859" s="502"/>
      <c r="N859" s="502"/>
    </row>
    <row r="860" spans="1:14" ht="16.5">
      <c r="A860" s="419"/>
      <c r="B860" t="s">
        <v>635</v>
      </c>
      <c r="C860" t="s">
        <v>896</v>
      </c>
      <c r="D860" t="s">
        <v>585</v>
      </c>
      <c r="E860" t="s">
        <v>1116</v>
      </c>
      <c r="F860" t="s">
        <v>1113</v>
      </c>
      <c r="G860" t="s">
        <v>1113</v>
      </c>
      <c r="H860" t="s">
        <v>896</v>
      </c>
      <c r="I860" t="s">
        <v>499</v>
      </c>
      <c r="J860" s="363">
        <v>10343.48671419313</v>
      </c>
      <c r="K860" t="s">
        <v>1114</v>
      </c>
      <c r="M860" s="502"/>
      <c r="N860" s="502"/>
    </row>
    <row r="861" spans="1:14" ht="16.5">
      <c r="A861" s="419"/>
      <c r="B861" t="s">
        <v>635</v>
      </c>
      <c r="C861" t="s">
        <v>903</v>
      </c>
      <c r="D861" t="s">
        <v>585</v>
      </c>
      <c r="E861" t="s">
        <v>1116</v>
      </c>
      <c r="F861" t="s">
        <v>1113</v>
      </c>
      <c r="G861" t="s">
        <v>1113</v>
      </c>
      <c r="H861" t="s">
        <v>903</v>
      </c>
      <c r="I861" t="s">
        <v>499</v>
      </c>
      <c r="J861" s="363">
        <v>664.68845477270622</v>
      </c>
      <c r="K861" t="s">
        <v>1114</v>
      </c>
      <c r="M861" s="502"/>
      <c r="N861" s="502"/>
    </row>
    <row r="862" spans="1:14" ht="16.5">
      <c r="A862" s="419"/>
      <c r="B862" t="s">
        <v>635</v>
      </c>
      <c r="C862" t="s">
        <v>893</v>
      </c>
      <c r="D862" t="s">
        <v>585</v>
      </c>
      <c r="E862" t="s">
        <v>1116</v>
      </c>
      <c r="F862" t="s">
        <v>1113</v>
      </c>
      <c r="G862" t="s">
        <v>1113</v>
      </c>
      <c r="H862" t="s">
        <v>893</v>
      </c>
      <c r="I862" t="s">
        <v>499</v>
      </c>
      <c r="J862" s="363">
        <v>104543.88482547912</v>
      </c>
      <c r="K862" t="s">
        <v>1114</v>
      </c>
      <c r="M862" s="502"/>
      <c r="N862" s="502"/>
    </row>
    <row r="863" spans="1:14" ht="16.5">
      <c r="A863" s="419"/>
      <c r="B863" t="s">
        <v>635</v>
      </c>
      <c r="C863" t="s">
        <v>891</v>
      </c>
      <c r="D863" t="s">
        <v>585</v>
      </c>
      <c r="E863" t="s">
        <v>1116</v>
      </c>
      <c r="F863" t="s">
        <v>1113</v>
      </c>
      <c r="G863" t="s">
        <v>1113</v>
      </c>
      <c r="H863" t="s">
        <v>891</v>
      </c>
      <c r="I863" t="s">
        <v>499</v>
      </c>
      <c r="J863" s="363">
        <v>237449.588001111</v>
      </c>
      <c r="K863" t="s">
        <v>1114</v>
      </c>
      <c r="M863" s="502"/>
      <c r="N863" s="502"/>
    </row>
    <row r="864" spans="1:14" ht="16.5">
      <c r="A864" s="419"/>
      <c r="B864" t="s">
        <v>635</v>
      </c>
      <c r="C864" t="s">
        <v>899</v>
      </c>
      <c r="D864" t="s">
        <v>585</v>
      </c>
      <c r="E864" t="s">
        <v>1116</v>
      </c>
      <c r="F864" t="s">
        <v>1113</v>
      </c>
      <c r="G864" t="s">
        <v>1113</v>
      </c>
      <c r="H864" t="s">
        <v>899</v>
      </c>
      <c r="I864" t="s">
        <v>499</v>
      </c>
      <c r="J864" s="363">
        <v>34125.28469586149</v>
      </c>
      <c r="K864" t="s">
        <v>1114</v>
      </c>
      <c r="M864" s="502"/>
      <c r="N864" s="502"/>
    </row>
    <row r="865" spans="1:14" ht="16.5">
      <c r="A865" s="419"/>
      <c r="B865" t="s">
        <v>635</v>
      </c>
      <c r="C865" t="s">
        <v>888</v>
      </c>
      <c r="D865" t="s">
        <v>585</v>
      </c>
      <c r="E865" t="s">
        <v>1116</v>
      </c>
      <c r="F865" t="s">
        <v>1113</v>
      </c>
      <c r="G865" t="s">
        <v>1113</v>
      </c>
      <c r="H865" t="s">
        <v>888</v>
      </c>
      <c r="I865" t="s">
        <v>499</v>
      </c>
      <c r="J865" s="363">
        <v>36422.192389593554</v>
      </c>
      <c r="K865" t="s">
        <v>1114</v>
      </c>
      <c r="M865" s="502"/>
      <c r="N865" s="502"/>
    </row>
    <row r="866" spans="1:14" ht="16.5">
      <c r="A866" s="419"/>
      <c r="B866" t="s">
        <v>635</v>
      </c>
      <c r="C866" t="s">
        <v>905</v>
      </c>
      <c r="D866" t="s">
        <v>585</v>
      </c>
      <c r="E866" t="s">
        <v>1116</v>
      </c>
      <c r="F866" t="s">
        <v>1113</v>
      </c>
      <c r="G866" t="s">
        <v>1113</v>
      </c>
      <c r="H866" t="s">
        <v>905</v>
      </c>
      <c r="I866" t="s">
        <v>499</v>
      </c>
      <c r="J866" s="363">
        <v>0</v>
      </c>
      <c r="K866" t="s">
        <v>1114</v>
      </c>
      <c r="M866" s="502"/>
      <c r="N866" s="502"/>
    </row>
    <row r="867" spans="1:14" ht="16.5">
      <c r="A867" s="419"/>
      <c r="B867" t="s">
        <v>635</v>
      </c>
      <c r="C867" t="s">
        <v>901</v>
      </c>
      <c r="D867" t="s">
        <v>585</v>
      </c>
      <c r="E867" t="s">
        <v>1116</v>
      </c>
      <c r="F867" t="s">
        <v>1113</v>
      </c>
      <c r="G867" t="s">
        <v>1113</v>
      </c>
      <c r="H867" t="s">
        <v>901</v>
      </c>
      <c r="I867" t="s">
        <v>499</v>
      </c>
      <c r="J867" s="363">
        <v>0</v>
      </c>
      <c r="K867" t="s">
        <v>1114</v>
      </c>
      <c r="M867" s="502"/>
      <c r="N867" s="502"/>
    </row>
    <row r="868" spans="1:14" ht="16.5">
      <c r="A868" s="419"/>
      <c r="B868" t="s">
        <v>635</v>
      </c>
      <c r="C868" t="s">
        <v>911</v>
      </c>
      <c r="D868" t="s">
        <v>585</v>
      </c>
      <c r="E868" t="s">
        <v>1116</v>
      </c>
      <c r="F868" t="s">
        <v>1113</v>
      </c>
      <c r="G868" t="s">
        <v>1113</v>
      </c>
      <c r="H868" t="s">
        <v>911</v>
      </c>
      <c r="I868" t="s">
        <v>499</v>
      </c>
      <c r="J868" s="363">
        <v>0</v>
      </c>
      <c r="K868" t="s">
        <v>1114</v>
      </c>
      <c r="M868" s="502"/>
      <c r="N868" s="502"/>
    </row>
    <row r="869" spans="1:14" ht="16.5">
      <c r="A869" s="419"/>
      <c r="B869" t="s">
        <v>635</v>
      </c>
      <c r="C869" t="s">
        <v>936</v>
      </c>
      <c r="D869" t="s">
        <v>585</v>
      </c>
      <c r="E869" t="s">
        <v>1116</v>
      </c>
      <c r="F869" t="s">
        <v>1113</v>
      </c>
      <c r="G869" t="s">
        <v>1113</v>
      </c>
      <c r="H869" t="s">
        <v>936</v>
      </c>
      <c r="I869" t="s">
        <v>499</v>
      </c>
      <c r="J869" s="363">
        <v>2772.132209980557</v>
      </c>
      <c r="K869" t="s">
        <v>1114</v>
      </c>
      <c r="M869" s="502"/>
      <c r="N869" s="502"/>
    </row>
    <row r="870" spans="1:14" ht="16.5">
      <c r="A870" s="419"/>
      <c r="B870" t="s">
        <v>635</v>
      </c>
      <c r="C870" t="s">
        <v>907</v>
      </c>
      <c r="D870" t="s">
        <v>1067</v>
      </c>
      <c r="E870" t="s">
        <v>1074</v>
      </c>
      <c r="F870" t="s">
        <v>1113</v>
      </c>
      <c r="G870" t="s">
        <v>1113</v>
      </c>
      <c r="H870" t="s">
        <v>907</v>
      </c>
      <c r="I870" t="s">
        <v>499</v>
      </c>
      <c r="J870" s="363">
        <v>3888.5288399222291</v>
      </c>
      <c r="K870" t="s">
        <v>1114</v>
      </c>
      <c r="M870" s="502"/>
      <c r="N870" s="502"/>
    </row>
    <row r="871" spans="1:14" ht="16.5">
      <c r="A871" s="419"/>
      <c r="B871" t="s">
        <v>635</v>
      </c>
      <c r="C871" t="s">
        <v>896</v>
      </c>
      <c r="D871" t="s">
        <v>1067</v>
      </c>
      <c r="E871" t="s">
        <v>1074</v>
      </c>
      <c r="F871" t="s">
        <v>1113</v>
      </c>
      <c r="G871" t="s">
        <v>1113</v>
      </c>
      <c r="H871" t="s">
        <v>896</v>
      </c>
      <c r="I871" t="s">
        <v>499</v>
      </c>
      <c r="J871" s="363">
        <v>3703.3607999259325</v>
      </c>
      <c r="K871" t="s">
        <v>1114</v>
      </c>
      <c r="M871" s="502"/>
      <c r="N871" s="502"/>
    </row>
    <row r="872" spans="1:14" ht="16.5">
      <c r="A872" s="419"/>
      <c r="B872" s="502"/>
      <c r="C872" s="502"/>
      <c r="D872" s="502"/>
      <c r="E872" s="502"/>
      <c r="F872" s="502"/>
      <c r="G872" s="508"/>
      <c r="H872" s="502"/>
      <c r="I872" s="502"/>
      <c r="J872" s="507" t="e">
        <f>[3]!Table10[[#This Row],[Revenue value]]/'[3]Part 1 - About'!$E$45</f>
        <v>#REF!</v>
      </c>
      <c r="K872" s="502"/>
      <c r="L872" s="502"/>
      <c r="M872" s="502"/>
      <c r="N872" s="502"/>
    </row>
    <row r="873" spans="1:14" ht="17.25" thickBot="1">
      <c r="A873" s="419"/>
      <c r="B873" s="502"/>
      <c r="C873" s="502"/>
      <c r="D873" s="502"/>
      <c r="E873" s="502"/>
      <c r="F873" s="502"/>
      <c r="G873" s="507"/>
      <c r="H873" s="502"/>
      <c r="I873" s="502"/>
      <c r="J873" s="502"/>
      <c r="K873" s="502"/>
      <c r="L873" s="502"/>
      <c r="M873" s="502"/>
      <c r="N873" s="502"/>
    </row>
    <row r="874" spans="1:14" ht="17.25" thickBot="1">
      <c r="A874" s="419"/>
      <c r="B874" s="502"/>
      <c r="C874" s="502"/>
      <c r="D874" s="502"/>
      <c r="E874" s="502"/>
      <c r="F874" s="502"/>
      <c r="G874" s="507"/>
      <c r="H874" s="366" t="s">
        <v>1075</v>
      </c>
      <c r="I874" s="367"/>
      <c r="J874" s="70">
        <v>168749196.92298174</v>
      </c>
      <c r="K874" s="502"/>
      <c r="L874" s="502"/>
      <c r="M874" s="502"/>
      <c r="N874" s="502"/>
    </row>
    <row r="875" spans="1:14" ht="17.25" thickBot="1">
      <c r="A875" s="419"/>
      <c r="B875" s="502"/>
      <c r="C875" s="502"/>
      <c r="D875" s="502"/>
      <c r="E875" s="502"/>
      <c r="F875" s="502"/>
      <c r="G875" s="507"/>
      <c r="H875" s="361"/>
      <c r="I875" s="361"/>
      <c r="J875" s="77"/>
      <c r="K875" s="502"/>
      <c r="L875" s="502"/>
      <c r="M875" s="502"/>
      <c r="N875" s="502"/>
    </row>
    <row r="876" spans="1:14" ht="17.25" thickBot="1">
      <c r="A876" s="419"/>
      <c r="B876" s="502"/>
      <c r="C876" s="502"/>
      <c r="D876" s="502"/>
      <c r="E876" s="502"/>
      <c r="F876" s="502"/>
      <c r="G876" s="507"/>
      <c r="H876" s="313" t="str">
        <f>"Total in "&amp;'[3]Part 1 - About'!$E$44</f>
        <v>Total in ALL</v>
      </c>
      <c r="I876" s="367"/>
      <c r="J876" s="70">
        <v>18226600759.65126</v>
      </c>
      <c r="K876" s="509"/>
      <c r="L876" s="509"/>
      <c r="M876" s="509"/>
      <c r="N876" s="502"/>
    </row>
    <row r="877" spans="1:14" ht="16.5">
      <c r="A877" s="419"/>
      <c r="B877" s="502"/>
      <c r="C877" s="502"/>
      <c r="D877" s="502"/>
      <c r="E877" s="502"/>
      <c r="F877" s="502"/>
      <c r="G877" s="502"/>
      <c r="H877" s="502"/>
      <c r="I877" s="502"/>
      <c r="J877" s="502"/>
      <c r="K877" s="502"/>
      <c r="L877" s="502"/>
      <c r="M877" s="502"/>
      <c r="N877" s="502"/>
    </row>
    <row r="878" spans="1:14" ht="21">
      <c r="A878" s="419"/>
      <c r="B878" s="419"/>
      <c r="C878" s="603" t="s">
        <v>1076</v>
      </c>
      <c r="D878" s="603"/>
      <c r="E878" s="603"/>
      <c r="F878" s="603"/>
      <c r="G878" s="603"/>
      <c r="H878" s="603"/>
      <c r="I878" s="603"/>
      <c r="J878" s="603"/>
      <c r="K878" s="603"/>
      <c r="L878" s="603"/>
      <c r="M878" s="603"/>
      <c r="N878" s="603"/>
    </row>
    <row r="879" spans="1:14" ht="16.5">
      <c r="A879" s="419"/>
      <c r="B879" s="502"/>
      <c r="C879" s="601" t="s">
        <v>1077</v>
      </c>
      <c r="D879" s="601"/>
      <c r="E879" s="601"/>
      <c r="F879" s="601"/>
      <c r="G879" s="601"/>
      <c r="H879" s="601"/>
      <c r="I879" s="601"/>
      <c r="J879" s="601"/>
      <c r="K879" s="601"/>
      <c r="L879" s="601"/>
      <c r="M879" s="601"/>
      <c r="N879" s="601"/>
    </row>
    <row r="880" spans="1:14" ht="16.5">
      <c r="A880" s="419"/>
      <c r="B880" s="502"/>
      <c r="C880" s="601"/>
      <c r="D880" s="601"/>
      <c r="E880" s="601"/>
      <c r="F880" s="601"/>
      <c r="G880" s="601"/>
      <c r="H880" s="601"/>
      <c r="I880" s="601"/>
      <c r="J880" s="601"/>
      <c r="K880" s="601"/>
      <c r="L880" s="601"/>
      <c r="M880" s="601"/>
      <c r="N880" s="601"/>
    </row>
    <row r="881" spans="1:14" ht="16.5">
      <c r="A881" s="419"/>
      <c r="B881" s="502"/>
      <c r="C881" s="601" t="s">
        <v>1120</v>
      </c>
      <c r="D881" s="601"/>
      <c r="E881" s="601"/>
      <c r="F881" s="601"/>
      <c r="G881" s="601"/>
      <c r="H881" s="601"/>
      <c r="I881" s="601"/>
      <c r="J881" s="601"/>
      <c r="K881" s="601"/>
      <c r="L881" s="601"/>
      <c r="M881" s="601"/>
      <c r="N881" s="601"/>
    </row>
    <row r="882" spans="1:14" ht="16.5">
      <c r="A882" s="419"/>
      <c r="B882" s="502"/>
      <c r="C882" s="601" t="s">
        <v>1080</v>
      </c>
      <c r="D882" s="601"/>
      <c r="E882" s="601"/>
      <c r="F882" s="601"/>
      <c r="G882" s="601"/>
      <c r="H882" s="601"/>
      <c r="I882" s="601"/>
      <c r="J882" s="601"/>
      <c r="K882" s="601"/>
      <c r="L882" s="601"/>
      <c r="M882" s="601"/>
      <c r="N882" s="601"/>
    </row>
    <row r="883" spans="1:14" ht="16.5">
      <c r="A883" s="419"/>
      <c r="B883" s="502"/>
      <c r="C883" s="601" t="s">
        <v>1084</v>
      </c>
      <c r="D883" s="601"/>
      <c r="E883" s="601"/>
      <c r="F883" s="601"/>
      <c r="G883" s="601"/>
      <c r="H883" s="601"/>
      <c r="I883" s="601"/>
      <c r="J883" s="601"/>
      <c r="K883" s="601"/>
      <c r="L883" s="601"/>
      <c r="M883" s="601"/>
      <c r="N883" s="601"/>
    </row>
    <row r="884" spans="1:14" ht="16.5">
      <c r="A884" s="419"/>
      <c r="B884" s="502"/>
      <c r="C884" s="601" t="s">
        <v>1086</v>
      </c>
      <c r="D884" s="601"/>
      <c r="E884" s="601"/>
      <c r="F884" s="601"/>
      <c r="G884" s="601"/>
      <c r="H884" s="601"/>
      <c r="I884" s="601"/>
      <c r="J884" s="601"/>
      <c r="K884" s="601"/>
      <c r="L884" s="601"/>
      <c r="M884" s="601"/>
      <c r="N884" s="601"/>
    </row>
    <row r="885" spans="1:14" ht="16.5">
      <c r="A885" s="419"/>
      <c r="B885" s="502"/>
      <c r="C885" s="601" t="s">
        <v>1088</v>
      </c>
      <c r="D885" s="601"/>
      <c r="E885" s="601"/>
      <c r="F885" s="601"/>
      <c r="G885" s="601"/>
      <c r="H885" s="601"/>
      <c r="I885" s="601"/>
      <c r="J885" s="601"/>
      <c r="K885" s="601"/>
      <c r="L885" s="601"/>
      <c r="M885" s="601"/>
      <c r="N885" s="601"/>
    </row>
    <row r="886" spans="1:14" ht="16.5">
      <c r="A886" s="419"/>
      <c r="B886" s="502"/>
      <c r="C886" s="601"/>
      <c r="D886" s="601"/>
      <c r="E886" s="601"/>
      <c r="F886" s="601"/>
      <c r="G886" s="601"/>
      <c r="H886" s="601"/>
      <c r="I886" s="601"/>
      <c r="J886" s="601"/>
      <c r="K886" s="601"/>
      <c r="L886" s="601"/>
      <c r="M886" s="601"/>
      <c r="N886" s="601"/>
    </row>
    <row r="887" spans="1:14" ht="17.25" thickBot="1">
      <c r="A887" s="419"/>
      <c r="B887" s="502"/>
      <c r="C887" s="602"/>
      <c r="D887" s="602"/>
      <c r="E887" s="602"/>
      <c r="F887" s="602"/>
      <c r="G887" s="602"/>
      <c r="H887" s="602"/>
      <c r="I887" s="602"/>
      <c r="J887" s="602"/>
      <c r="K887" s="602"/>
      <c r="L887" s="602"/>
      <c r="M887" s="602"/>
      <c r="N887" s="602"/>
    </row>
    <row r="888" spans="1:14" ht="16.5">
      <c r="A888" s="419"/>
      <c r="B888" s="502"/>
      <c r="C888" s="598"/>
      <c r="D888" s="598"/>
      <c r="E888" s="598"/>
      <c r="F888" s="598"/>
      <c r="G888" s="598"/>
      <c r="H888" s="598"/>
      <c r="I888" s="598"/>
      <c r="J888" s="598"/>
      <c r="K888" s="598"/>
      <c r="L888" s="598"/>
      <c r="M888" s="598"/>
      <c r="N888" s="598"/>
    </row>
    <row r="889" spans="1:14" ht="17.25" thickBot="1">
      <c r="A889" s="419"/>
      <c r="B889" s="502"/>
      <c r="C889" s="572" t="s">
        <v>1090</v>
      </c>
      <c r="D889" s="573"/>
      <c r="E889" s="573"/>
      <c r="F889" s="573"/>
      <c r="G889" s="573"/>
      <c r="H889" s="573"/>
      <c r="I889" s="573"/>
      <c r="J889" s="573"/>
      <c r="K889" s="573"/>
      <c r="L889" s="573"/>
      <c r="M889" s="573"/>
      <c r="N889" s="573"/>
    </row>
    <row r="890" spans="1:14" ht="16.5">
      <c r="A890" s="419"/>
      <c r="B890" s="502"/>
      <c r="C890" s="599" t="s">
        <v>1091</v>
      </c>
      <c r="D890" s="600"/>
      <c r="E890" s="600"/>
      <c r="F890" s="600"/>
      <c r="G890" s="600"/>
      <c r="H890" s="600"/>
      <c r="I890" s="600"/>
      <c r="J890" s="600"/>
      <c r="K890" s="600"/>
      <c r="L890" s="600"/>
      <c r="M890" s="600"/>
      <c r="N890" s="600"/>
    </row>
    <row r="891" spans="1:14" ht="17.25" thickBot="1">
      <c r="A891" s="419"/>
      <c r="B891" s="502"/>
      <c r="C891" s="585"/>
      <c r="D891" s="585"/>
      <c r="E891" s="585"/>
      <c r="F891" s="585"/>
      <c r="G891" s="585"/>
      <c r="H891" s="585"/>
      <c r="I891" s="585"/>
      <c r="J891" s="585"/>
      <c r="K891" s="585"/>
      <c r="L891" s="585"/>
      <c r="M891" s="585"/>
      <c r="N891" s="585"/>
    </row>
    <row r="892" spans="1:14" ht="16.5">
      <c r="A892" s="419"/>
      <c r="B892" s="502"/>
      <c r="C892" s="537" t="s">
        <v>30</v>
      </c>
      <c r="D892" s="537"/>
      <c r="E892" s="537"/>
      <c r="F892" s="537"/>
      <c r="G892" s="537"/>
      <c r="H892" s="537"/>
      <c r="I892" s="537"/>
      <c r="J892" s="537"/>
      <c r="K892" s="537"/>
      <c r="L892" s="537"/>
      <c r="M892" s="537"/>
      <c r="N892" s="537"/>
    </row>
    <row r="893" spans="1:14" ht="16.5">
      <c r="A893" s="419"/>
      <c r="B893" s="502"/>
      <c r="C893" s="520" t="s">
        <v>31</v>
      </c>
      <c r="D893" s="520"/>
      <c r="E893" s="520"/>
      <c r="F893" s="520"/>
      <c r="G893" s="520"/>
      <c r="H893" s="520"/>
      <c r="I893" s="520"/>
      <c r="J893" s="520"/>
      <c r="K893" s="520"/>
      <c r="L893" s="520"/>
      <c r="M893" s="520"/>
      <c r="N893" s="520"/>
    </row>
    <row r="894" spans="1:14" ht="16.5">
      <c r="A894" s="419"/>
      <c r="B894" s="502"/>
      <c r="C894" s="539" t="s">
        <v>1015</v>
      </c>
      <c r="D894" s="539"/>
      <c r="E894" s="539"/>
      <c r="F894" s="539"/>
      <c r="G894" s="539"/>
      <c r="H894" s="539"/>
      <c r="I894" s="539"/>
      <c r="J894" s="539"/>
      <c r="K894" s="539"/>
      <c r="L894" s="539"/>
      <c r="M894" s="539"/>
      <c r="N894" s="539"/>
    </row>
  </sheetData>
  <protectedRanges>
    <protectedRange sqref="C873:D876 F873:H875 F876:G876" name="Government revenues_1_1_2_3"/>
    <protectedRange sqref="I874:I876" name="Government revenues_2_1_2_3"/>
    <protectedRange sqref="B61:D803 H872 B872:D872 H61:H803" name="Government revenues_1_1_1_1_3"/>
    <protectedRange sqref="I872" name="Government revenues_2_1_1_1_3"/>
    <protectedRange sqref="B15:B16" name="Government revenues_22_3"/>
    <protectedRange sqref="B17:B18" name="Government revenues_3_1_3"/>
    <protectedRange sqref="B19" name="Government revenues_4_1_3"/>
    <protectedRange sqref="B20:B21" name="Government revenues_5_1_3"/>
    <protectedRange sqref="B22:B23" name="Government revenues_6_1_3"/>
    <protectedRange sqref="B24" name="Government revenues_7_1_3"/>
    <protectedRange sqref="B25:B26" name="Government revenues_8_1_3"/>
    <protectedRange sqref="B27:B29" name="Government revenues_9_1_3"/>
    <protectedRange sqref="B30" name="Government revenues_10_1_3"/>
    <protectedRange sqref="B31:B32" name="Government revenues_11_1_3"/>
    <protectedRange sqref="B33:B40" name="Government revenues_12_1_3"/>
    <protectedRange sqref="B41" name="Government revenues_13_1_3"/>
    <protectedRange sqref="B42:B44" name="Government revenues_14_1_3"/>
    <protectedRange sqref="B45:B46" name="Government revenues_15_1_3"/>
    <protectedRange sqref="B47:B48" name="Government revenues_16_1_3"/>
    <protectedRange sqref="B49" name="Government revenues_17_1_3"/>
    <protectedRange sqref="B50" name="Government revenues_18_1_3"/>
    <protectedRange sqref="B51:B57" name="Government revenues_19_1_3"/>
    <protectedRange sqref="B58" name="Government revenues_20_1_3"/>
    <protectedRange sqref="B59:B60" name="Government revenues_21_1_3"/>
  </protectedRanges>
  <mergeCells count="28">
    <mergeCell ref="B13:N13"/>
    <mergeCell ref="C2:N2"/>
    <mergeCell ref="C3:N3"/>
    <mergeCell ref="C4:N4"/>
    <mergeCell ref="C5:N5"/>
    <mergeCell ref="C6:N6"/>
    <mergeCell ref="C7:N7"/>
    <mergeCell ref="C8:N8"/>
    <mergeCell ref="C9:N9"/>
    <mergeCell ref="C10:N10"/>
    <mergeCell ref="C11:N11"/>
    <mergeCell ref="C878:N878"/>
    <mergeCell ref="C879:N879"/>
    <mergeCell ref="C880:N880"/>
    <mergeCell ref="C881:N881"/>
    <mergeCell ref="C882:N882"/>
    <mergeCell ref="C883:N883"/>
    <mergeCell ref="C884:N884"/>
    <mergeCell ref="C885:N885"/>
    <mergeCell ref="C886:N886"/>
    <mergeCell ref="C887:N887"/>
    <mergeCell ref="C893:N893"/>
    <mergeCell ref="C894:N894"/>
    <mergeCell ref="C888:N888"/>
    <mergeCell ref="C889:N889"/>
    <mergeCell ref="C890:N890"/>
    <mergeCell ref="C891:N891"/>
    <mergeCell ref="C892:N892"/>
  </mergeCells>
  <hyperlinks>
    <hyperlink ref="B13" r:id="rId1" location="r4-1" display="EITI Requirement 4.1" xr:uid="{00000000-0004-0000-0E00-000000000000}"/>
    <hyperlink ref="C9:K9" r:id="rId2" display="If you have any questions, please contact data@eiti.org" xr:uid="{00000000-0004-0000-0E00-000001000000}"/>
    <hyperlink ref="C890:G890" r:id="rId3" display="Give us your feedback or report a conflict in the data! Write to us at  data@eiti.org" xr:uid="{00000000-0004-0000-0E00-000002000000}"/>
    <hyperlink ref="C889:G889" r:id="rId4" display="For the latest version of Summary data templates, see  https://eiti.org/summary-data-template" xr:uid="{00000000-0004-0000-0E00-000003000000}"/>
  </hyperlinks>
  <pageMargins left="0.7" right="0.7" top="0.75" bottom="0.75" header="0.3" footer="0.3"/>
  <pageSetup paperSize="9" orientation="portrait" r:id="rId5"/>
  <tableParts count="1">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sheetPr>
  <dimension ref="A1:T29"/>
  <sheetViews>
    <sheetView topLeftCell="I1" zoomScaleNormal="100" workbookViewId="0">
      <selection activeCell="R27" sqref="R27"/>
    </sheetView>
  </sheetViews>
  <sheetFormatPr defaultColWidth="10.5" defaultRowHeight="16.5"/>
  <cols>
    <col min="1" max="1" width="14.875" style="150" customWidth="1"/>
    <col min="2" max="2" width="50.5" style="150" customWidth="1"/>
    <col min="3" max="3" width="2.5" style="150" customWidth="1"/>
    <col min="4" max="4" width="24" style="150" customWidth="1"/>
    <col min="5" max="5" width="2.5" style="150" customWidth="1"/>
    <col min="6" max="6" width="24" style="150" customWidth="1"/>
    <col min="7" max="7" width="2.5" style="150" customWidth="1"/>
    <col min="8" max="8" width="24" style="150" customWidth="1"/>
    <col min="9" max="9" width="2.5" style="150" customWidth="1"/>
    <col min="10" max="10" width="39.5" style="150" customWidth="1"/>
    <col min="11" max="11" width="2.5"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20" ht="27">
      <c r="A1" s="261" t="s">
        <v>1121</v>
      </c>
      <c r="B1" s="262"/>
      <c r="C1" s="262"/>
      <c r="D1" s="262"/>
    </row>
    <row r="3" spans="1:20" s="26" customFormat="1" ht="115.5">
      <c r="A3" s="427" t="s">
        <v>1122</v>
      </c>
      <c r="B3" s="263" t="s">
        <v>1123</v>
      </c>
      <c r="D3" s="8" t="s">
        <v>311</v>
      </c>
      <c r="F3" s="40"/>
      <c r="H3" s="40"/>
      <c r="J3" s="467"/>
      <c r="L3" s="469"/>
      <c r="N3" s="469"/>
      <c r="P3" s="469"/>
      <c r="R3" s="469"/>
    </row>
    <row r="4" spans="1:20" s="25" customFormat="1" ht="19.5">
      <c r="A4" s="38"/>
      <c r="B4" s="31"/>
      <c r="D4" s="31"/>
      <c r="F4" s="31"/>
      <c r="H4" s="31"/>
      <c r="J4" s="32"/>
      <c r="L4" s="32"/>
    </row>
    <row r="5" spans="1:20"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20" s="25" customFormat="1" ht="19.5">
      <c r="A6" s="38"/>
      <c r="B6" s="31"/>
      <c r="D6" s="31"/>
      <c r="F6" s="31"/>
      <c r="H6" s="31"/>
      <c r="J6" s="32"/>
      <c r="L6" s="32"/>
      <c r="N6" s="32"/>
      <c r="P6" s="32"/>
      <c r="R6" s="32"/>
    </row>
    <row r="7" spans="1:20" s="26" customFormat="1" ht="47.25">
      <c r="A7" s="446" t="s">
        <v>175</v>
      </c>
      <c r="B7" s="39" t="s">
        <v>1124</v>
      </c>
      <c r="D7" s="321" t="s">
        <v>177</v>
      </c>
      <c r="F7" s="40"/>
      <c r="H7" s="40"/>
      <c r="J7" s="467"/>
      <c r="K7" s="25"/>
      <c r="L7" s="468" t="s">
        <v>1125</v>
      </c>
      <c r="M7" s="25"/>
      <c r="N7" s="469"/>
      <c r="O7" s="25"/>
      <c r="P7" s="469"/>
      <c r="R7" s="469"/>
    </row>
    <row r="8" spans="1:20" s="25" customFormat="1" ht="19.5">
      <c r="A8" s="38"/>
      <c r="B8" s="31"/>
      <c r="D8" s="31"/>
      <c r="F8" s="31"/>
      <c r="H8" s="31"/>
      <c r="J8" s="32"/>
      <c r="L8" s="32"/>
      <c r="N8" s="32"/>
      <c r="P8" s="32"/>
      <c r="R8" s="32"/>
    </row>
    <row r="9" spans="1:20" s="25" customFormat="1" ht="94.5">
      <c r="A9" s="38"/>
      <c r="B9" s="371" t="s">
        <v>1126</v>
      </c>
      <c r="C9" s="428"/>
      <c r="D9" s="321" t="s">
        <v>177</v>
      </c>
      <c r="E9" s="428"/>
      <c r="F9" s="321" t="str">
        <f>IF(D9=[4]Lists!$K$4,"&lt; Input URL to data source &gt;",IF(D9=[4]Lists!$K$5,"&lt; Reference section in EITI Report or URL &gt;",IF(D9=[4]Lists!$K$6,"&lt; Reference evidence of non-applicability &gt;","")))</f>
        <v/>
      </c>
      <c r="G9" s="428"/>
      <c r="H9" s="321" t="str">
        <f>IF(F9=[4]Lists!$K$4,"&lt; Input URL to data source &gt;",IF(F9=[4]Lists!$K$5,"&lt; Reference section in EITI Report or URL &gt;",IF(F9=[4]Lists!$K$6,"&lt; Reference evidence of non-applicability &gt;","")))</f>
        <v/>
      </c>
      <c r="J9" s="544"/>
      <c r="L9" s="468" t="s">
        <v>1127</v>
      </c>
      <c r="N9" s="469"/>
      <c r="P9" s="469"/>
      <c r="R9" s="469"/>
    </row>
    <row r="10" spans="1:20" s="7" customFormat="1" ht="197.45" customHeight="1">
      <c r="A10" s="478"/>
      <c r="B10" s="371" t="s">
        <v>1128</v>
      </c>
      <c r="C10" s="429"/>
      <c r="D10" s="321" t="s">
        <v>244</v>
      </c>
      <c r="E10" s="429"/>
      <c r="F10" s="321" t="str">
        <f>IF(D10=[4]Lists!$K$4,"&lt; Input URL to data source &gt;",IF(D10=[4]Lists!$K$5,"&lt; Reference section in EITI Report or URL &gt;",IF(D10=[4]Lists!$K$6,"&lt; Reference evidence of non-applicability &gt;","")))</f>
        <v/>
      </c>
      <c r="G10" s="428"/>
      <c r="H10" s="321" t="s">
        <v>1129</v>
      </c>
      <c r="I10" s="25"/>
      <c r="J10" s="568"/>
      <c r="K10" s="25"/>
      <c r="L10" s="468" t="s">
        <v>1130</v>
      </c>
      <c r="M10" s="25"/>
      <c r="N10" s="468" t="s">
        <v>1131</v>
      </c>
      <c r="O10" s="25"/>
      <c r="P10" s="469" t="s">
        <v>1132</v>
      </c>
      <c r="Q10" s="25"/>
      <c r="R10" s="469"/>
      <c r="S10" s="25"/>
      <c r="T10" s="470"/>
    </row>
    <row r="11" spans="1:20" s="7" customFormat="1" ht="15.75" customHeight="1">
      <c r="A11" s="478"/>
      <c r="B11" s="372" t="s">
        <v>1133</v>
      </c>
      <c r="C11" s="429"/>
      <c r="D11" s="430"/>
      <c r="E11" s="429"/>
      <c r="F11" s="430"/>
      <c r="G11" s="431"/>
      <c r="H11" s="430"/>
      <c r="I11" s="26"/>
      <c r="J11" s="568"/>
      <c r="K11" s="26"/>
      <c r="L11" s="469"/>
      <c r="M11" s="26"/>
      <c r="N11" s="469"/>
      <c r="O11" s="26"/>
      <c r="P11" s="469"/>
      <c r="Q11" s="26"/>
      <c r="R11" s="469"/>
      <c r="S11" s="26"/>
      <c r="T11" s="470"/>
    </row>
    <row r="12" spans="1:20" s="7" customFormat="1" ht="19.5">
      <c r="A12" s="478"/>
      <c r="B12" s="373" t="s">
        <v>1134</v>
      </c>
      <c r="C12" s="429"/>
      <c r="D12" s="374">
        <v>164818.31</v>
      </c>
      <c r="E12" s="429"/>
      <c r="F12" s="321" t="s">
        <v>494</v>
      </c>
      <c r="G12" s="428"/>
      <c r="H12" s="321" t="s">
        <v>1135</v>
      </c>
      <c r="I12" s="25"/>
      <c r="J12" s="568"/>
      <c r="K12" s="25"/>
      <c r="L12" s="469"/>
      <c r="M12" s="25"/>
      <c r="N12" s="469"/>
      <c r="O12" s="25"/>
      <c r="P12" s="469"/>
      <c r="Q12" s="25"/>
      <c r="R12" s="469"/>
      <c r="S12" s="25"/>
      <c r="T12" s="470"/>
    </row>
    <row r="13" spans="1:20" s="7" customFormat="1" ht="96.6" customHeight="1">
      <c r="A13" s="478"/>
      <c r="B13" s="373" t="s">
        <v>1136</v>
      </c>
      <c r="C13" s="429"/>
      <c r="D13" s="321" t="s">
        <v>1137</v>
      </c>
      <c r="E13" s="429"/>
      <c r="F13" s="321"/>
      <c r="G13" s="431"/>
      <c r="H13" s="321"/>
      <c r="I13" s="26"/>
      <c r="J13" s="568"/>
      <c r="K13" s="26"/>
      <c r="L13" s="469"/>
      <c r="M13" s="26"/>
      <c r="N13" s="469"/>
      <c r="O13" s="26"/>
      <c r="P13" s="469"/>
      <c r="Q13" s="26"/>
      <c r="R13" s="469"/>
      <c r="S13" s="26"/>
      <c r="T13" s="470"/>
    </row>
    <row r="14" spans="1:20" s="7" customFormat="1" ht="19.5">
      <c r="A14" s="478"/>
      <c r="B14" s="373" t="s">
        <v>1138</v>
      </c>
      <c r="C14" s="429"/>
      <c r="D14" s="321"/>
      <c r="E14" s="429"/>
      <c r="F14" s="321"/>
      <c r="G14" s="428"/>
      <c r="H14" s="321"/>
      <c r="I14" s="25"/>
      <c r="J14" s="568"/>
      <c r="K14" s="25"/>
      <c r="L14" s="469"/>
      <c r="M14" s="25"/>
      <c r="N14" s="469"/>
      <c r="O14" s="25"/>
      <c r="P14" s="469"/>
      <c r="Q14" s="25"/>
      <c r="R14" s="469"/>
      <c r="S14" s="25"/>
      <c r="T14" s="470"/>
    </row>
    <row r="15" spans="1:20" s="7" customFormat="1">
      <c r="A15" s="478"/>
      <c r="B15" s="372" t="s">
        <v>1139</v>
      </c>
      <c r="C15" s="429"/>
      <c r="D15" s="430"/>
      <c r="E15" s="429"/>
      <c r="F15" s="430"/>
      <c r="G15" s="375"/>
      <c r="H15" s="430"/>
      <c r="I15" s="153"/>
      <c r="J15" s="568"/>
      <c r="K15" s="153"/>
      <c r="L15" s="469"/>
      <c r="M15" s="153"/>
      <c r="N15" s="469"/>
      <c r="O15" s="153"/>
      <c r="P15" s="469"/>
      <c r="Q15" s="153"/>
      <c r="R15" s="469"/>
      <c r="S15" s="153"/>
      <c r="T15" s="470"/>
    </row>
    <row r="16" spans="1:20" s="7" customFormat="1">
      <c r="A16" s="478"/>
      <c r="B16" s="373" t="s">
        <v>1134</v>
      </c>
      <c r="C16" s="429"/>
      <c r="D16" s="376">
        <v>56000</v>
      </c>
      <c r="E16" s="429"/>
      <c r="F16" s="321" t="s">
        <v>494</v>
      </c>
      <c r="G16" s="375"/>
      <c r="H16" s="321" t="s">
        <v>1140</v>
      </c>
      <c r="I16" s="153"/>
      <c r="J16" s="568"/>
      <c r="K16" s="153"/>
      <c r="L16" s="469"/>
      <c r="M16" s="153"/>
      <c r="N16" s="469"/>
      <c r="O16" s="153"/>
      <c r="P16" s="469"/>
      <c r="Q16" s="153"/>
      <c r="R16" s="469"/>
      <c r="S16" s="153"/>
      <c r="T16" s="470"/>
    </row>
    <row r="17" spans="1:20" s="7" customFormat="1" ht="47.25">
      <c r="A17" s="478"/>
      <c r="B17" s="373" t="str">
        <f>LEFT(B16,SEARCH(",",B16))&amp;" value"</f>
        <v>Crude oil (2709), value</v>
      </c>
      <c r="C17" s="429"/>
      <c r="D17" s="321" t="s">
        <v>1141</v>
      </c>
      <c r="E17" s="429"/>
      <c r="F17" s="321" t="s">
        <v>499</v>
      </c>
      <c r="G17" s="375"/>
      <c r="H17" s="321" t="s">
        <v>1142</v>
      </c>
      <c r="I17" s="153"/>
      <c r="J17" s="568"/>
      <c r="K17" s="153"/>
      <c r="L17" s="469"/>
      <c r="M17" s="153"/>
      <c r="N17" s="469"/>
      <c r="O17" s="153"/>
      <c r="P17" s="469"/>
      <c r="Q17" s="153"/>
      <c r="R17" s="469"/>
      <c r="S17" s="153"/>
      <c r="T17" s="470"/>
    </row>
    <row r="18" spans="1:20" s="7" customFormat="1">
      <c r="A18" s="478"/>
      <c r="B18" s="373" t="s">
        <v>1136</v>
      </c>
      <c r="C18" s="429"/>
      <c r="D18" s="321" t="s">
        <v>1143</v>
      </c>
      <c r="E18" s="429"/>
      <c r="F18" s="321"/>
      <c r="G18" s="375"/>
      <c r="H18" s="321"/>
      <c r="I18" s="153"/>
      <c r="J18" s="568"/>
      <c r="K18" s="153"/>
      <c r="L18" s="469"/>
      <c r="M18" s="153"/>
      <c r="N18" s="469"/>
      <c r="O18" s="153"/>
      <c r="P18" s="469"/>
      <c r="Q18" s="153"/>
      <c r="R18" s="469"/>
      <c r="S18" s="153"/>
      <c r="T18" s="470"/>
    </row>
    <row r="19" spans="1:20" s="7" customFormat="1">
      <c r="A19" s="478"/>
      <c r="B19" s="373" t="str">
        <f>LEFT(B18,SEARCH(",",B18))&amp;" value"</f>
        <v>Natural gas (2711), value</v>
      </c>
      <c r="C19" s="429"/>
      <c r="D19" s="321" t="s">
        <v>1143</v>
      </c>
      <c r="E19" s="429"/>
      <c r="F19" s="321"/>
      <c r="G19" s="375"/>
      <c r="H19" s="321"/>
      <c r="I19" s="153"/>
      <c r="J19" s="568"/>
      <c r="K19" s="153"/>
      <c r="L19" s="469"/>
      <c r="M19" s="153"/>
      <c r="N19" s="469"/>
      <c r="O19" s="153"/>
      <c r="P19" s="469"/>
      <c r="Q19" s="153"/>
      <c r="R19" s="469"/>
      <c r="S19" s="153"/>
      <c r="T19" s="470"/>
    </row>
    <row r="20" spans="1:20" s="7" customFormat="1">
      <c r="A20" s="478"/>
      <c r="B20" s="373"/>
      <c r="C20" s="429"/>
      <c r="D20" s="321"/>
      <c r="E20" s="429"/>
      <c r="F20" s="321"/>
      <c r="G20" s="375"/>
      <c r="H20" s="321"/>
      <c r="I20" s="153"/>
      <c r="J20" s="568"/>
      <c r="K20" s="153"/>
      <c r="L20" s="469"/>
      <c r="M20" s="153"/>
      <c r="N20" s="469"/>
      <c r="O20" s="153"/>
      <c r="P20" s="469"/>
      <c r="Q20" s="153"/>
      <c r="R20" s="469"/>
      <c r="S20" s="153"/>
      <c r="T20" s="470"/>
    </row>
    <row r="21" spans="1:20" s="7" customFormat="1">
      <c r="A21" s="478"/>
      <c r="B21" s="373"/>
      <c r="C21" s="429"/>
      <c r="D21" s="321"/>
      <c r="E21" s="429"/>
      <c r="F21" s="321"/>
      <c r="G21" s="375"/>
      <c r="H21" s="321"/>
      <c r="I21" s="153"/>
      <c r="J21" s="568"/>
      <c r="K21" s="153"/>
      <c r="L21" s="469"/>
      <c r="M21" s="153"/>
      <c r="N21" s="469"/>
      <c r="O21" s="153"/>
      <c r="P21" s="469"/>
      <c r="Q21" s="153"/>
      <c r="R21" s="469"/>
      <c r="S21" s="153"/>
      <c r="T21" s="470"/>
    </row>
    <row r="22" spans="1:20" s="7" customFormat="1" ht="47.25">
      <c r="A22" s="478"/>
      <c r="B22" s="372" t="s">
        <v>1144</v>
      </c>
      <c r="C22" s="429"/>
      <c r="D22" s="321" t="s">
        <v>285</v>
      </c>
      <c r="E22" s="428"/>
      <c r="F22" s="321" t="str">
        <f>IF(D22=[4]Lists!$K$4,"&lt; Input URL to data source &gt;",IF(D22=[4]Lists!$K$5,"&lt; Reference section in EITI Report or URL &gt;",IF(D22=[4]Lists!$K$6,"&lt; Reference evidence of non-applicability &gt;","")))</f>
        <v/>
      </c>
      <c r="G22" s="375"/>
      <c r="H22" s="321" t="str">
        <f>IF(F22=[4]Lists!$K$4,"&lt; Input URL to data source &gt;",IF(F22=[4]Lists!$K$5,"&lt; Reference section in EITI Report or URL &gt;",IF(F22=[4]Lists!$K$6,"&lt; Reference evidence of non-applicability &gt;","")))</f>
        <v/>
      </c>
      <c r="I22" s="153"/>
      <c r="J22" s="568"/>
      <c r="K22" s="153"/>
      <c r="L22" s="469"/>
      <c r="M22" s="153"/>
      <c r="N22" s="469"/>
      <c r="O22" s="153"/>
      <c r="P22" s="469"/>
      <c r="Q22" s="153"/>
      <c r="R22" s="469"/>
      <c r="S22" s="153"/>
      <c r="T22" s="470"/>
    </row>
    <row r="23" spans="1:20" s="7" customFormat="1" ht="173.25">
      <c r="A23" s="478"/>
      <c r="B23" s="372" t="s">
        <v>1145</v>
      </c>
      <c r="C23" s="429"/>
      <c r="D23" s="321" t="s">
        <v>177</v>
      </c>
      <c r="E23" s="428"/>
      <c r="F23" s="321" t="str">
        <f>IF(D23=[4]Lists!$K$4,"&lt; Input URL to data source &gt;",IF(D23=[4]Lists!$K$5,"&lt; Reference section in EITI Report or URL &gt;",IF(D23=[4]Lists!$K$6,"&lt; Reference evidence of non-applicability &gt;","")))</f>
        <v/>
      </c>
      <c r="G23" s="375"/>
      <c r="H23" s="321" t="str">
        <f>IF(F23=[4]Lists!$K$4,"&lt; Input URL to data source &gt;",IF(F23=[4]Lists!$K$5,"&lt; Reference section in EITI Report or URL &gt;",IF(F23=[4]Lists!$K$6,"&lt; Reference evidence of non-applicability &gt;","")))</f>
        <v/>
      </c>
      <c r="I23" s="153"/>
      <c r="J23" s="568"/>
      <c r="K23" s="153"/>
      <c r="L23" s="468" t="s">
        <v>1146</v>
      </c>
      <c r="M23" s="153"/>
      <c r="N23" s="468" t="s">
        <v>1147</v>
      </c>
      <c r="O23" s="153"/>
      <c r="P23" s="469" t="s">
        <v>1148</v>
      </c>
      <c r="Q23" s="153"/>
      <c r="R23" s="469"/>
      <c r="S23" s="153"/>
      <c r="T23" s="470"/>
    </row>
    <row r="24" spans="1:20" s="7" customFormat="1" ht="63">
      <c r="A24" s="478"/>
      <c r="B24" s="372" t="s">
        <v>1149</v>
      </c>
      <c r="C24" s="429"/>
      <c r="D24" s="321" t="s">
        <v>1150</v>
      </c>
      <c r="E24" s="428"/>
      <c r="F24" s="321" t="s">
        <v>1151</v>
      </c>
      <c r="G24" s="375"/>
      <c r="H24" s="321" t="s">
        <v>1152</v>
      </c>
      <c r="I24" s="153"/>
      <c r="J24" s="568"/>
      <c r="K24" s="153"/>
      <c r="L24" s="469"/>
      <c r="M24" s="153"/>
      <c r="N24" s="510"/>
      <c r="O24" s="153"/>
      <c r="P24" s="469"/>
      <c r="Q24" s="153"/>
      <c r="R24" s="469"/>
      <c r="S24" s="153"/>
      <c r="T24" s="470"/>
    </row>
    <row r="25" spans="1:20" s="7" customFormat="1" ht="126">
      <c r="A25" s="478"/>
      <c r="B25" s="372" t="s">
        <v>1153</v>
      </c>
      <c r="C25" s="429"/>
      <c r="D25" s="321" t="s">
        <v>152</v>
      </c>
      <c r="E25" s="428"/>
      <c r="F25" s="321" t="s">
        <v>1154</v>
      </c>
      <c r="G25" s="375"/>
      <c r="H25" s="321"/>
      <c r="I25" s="153"/>
      <c r="J25" s="568"/>
      <c r="K25" s="153"/>
      <c r="L25" s="468" t="s">
        <v>1155</v>
      </c>
      <c r="M25" s="153"/>
      <c r="N25" s="468" t="s">
        <v>1156</v>
      </c>
      <c r="O25" s="153"/>
      <c r="P25" s="469" t="s">
        <v>1157</v>
      </c>
      <c r="Q25" s="153"/>
      <c r="R25" s="469"/>
      <c r="S25" s="153"/>
      <c r="T25" s="470"/>
    </row>
    <row r="26" spans="1:20" s="7" customFormat="1" ht="94.5">
      <c r="A26" s="478"/>
      <c r="B26" s="372" t="s">
        <v>1158</v>
      </c>
      <c r="C26" s="429"/>
      <c r="D26" s="321" t="s">
        <v>285</v>
      </c>
      <c r="E26" s="428"/>
      <c r="F26" s="321"/>
      <c r="G26" s="375"/>
      <c r="H26" s="321"/>
      <c r="I26" s="153"/>
      <c r="J26" s="568"/>
      <c r="K26" s="153"/>
      <c r="L26" s="468" t="s">
        <v>1159</v>
      </c>
      <c r="M26" s="153"/>
      <c r="N26" s="468" t="s">
        <v>1160</v>
      </c>
      <c r="O26" s="153"/>
      <c r="P26" s="469" t="s">
        <v>1157</v>
      </c>
      <c r="Q26" s="153"/>
      <c r="R26" s="469"/>
      <c r="S26" s="153"/>
      <c r="T26" s="470"/>
    </row>
    <row r="27" spans="1:20" s="7" customFormat="1" ht="126">
      <c r="A27" s="478"/>
      <c r="B27" s="372" t="s">
        <v>1161</v>
      </c>
      <c r="C27" s="429"/>
      <c r="D27" s="321" t="s">
        <v>177</v>
      </c>
      <c r="E27" s="428"/>
      <c r="F27" s="321"/>
      <c r="G27" s="375"/>
      <c r="H27" s="321"/>
      <c r="I27" s="153"/>
      <c r="J27" s="568"/>
      <c r="K27" s="153"/>
      <c r="L27" s="468" t="s">
        <v>1162</v>
      </c>
      <c r="M27" s="153"/>
      <c r="N27" s="468" t="s">
        <v>1163</v>
      </c>
      <c r="O27" s="153"/>
      <c r="P27" s="469" t="s">
        <v>1164</v>
      </c>
      <c r="Q27" s="153"/>
      <c r="R27" s="469"/>
      <c r="S27" s="153"/>
      <c r="T27" s="470"/>
    </row>
    <row r="28" spans="1:20" s="7" customFormat="1" ht="94.5">
      <c r="A28" s="478"/>
      <c r="B28" s="372" t="s">
        <v>1165</v>
      </c>
      <c r="C28" s="429"/>
      <c r="D28" s="321" t="s">
        <v>1166</v>
      </c>
      <c r="E28" s="429"/>
      <c r="F28" s="321" t="s">
        <v>1167</v>
      </c>
      <c r="G28" s="375"/>
      <c r="H28" s="321" t="s">
        <v>1168</v>
      </c>
      <c r="I28" s="153"/>
      <c r="J28" s="569"/>
      <c r="K28" s="153"/>
      <c r="L28" s="469"/>
      <c r="M28" s="153"/>
      <c r="N28" s="469"/>
      <c r="O28" s="153"/>
      <c r="P28" s="469"/>
      <c r="Q28" s="153"/>
      <c r="R28" s="469"/>
      <c r="S28" s="153"/>
      <c r="T28" s="470"/>
    </row>
    <row r="29" spans="1:20" s="152" customFormat="1">
      <c r="A29" s="151"/>
    </row>
  </sheetData>
  <mergeCells count="1">
    <mergeCell ref="J9:J28"/>
  </mergeCells>
  <pageMargins left="0.7" right="0.7" top="0.75" bottom="0.75" header="0.3" footer="0.3"/>
  <pageSetup paperSize="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sheetPr>
  <dimension ref="A1:S19"/>
  <sheetViews>
    <sheetView topLeftCell="I1" zoomScaleNormal="100" workbookViewId="0">
      <selection activeCell="L10" sqref="L10"/>
    </sheetView>
  </sheetViews>
  <sheetFormatPr defaultColWidth="10.5" defaultRowHeight="16.5"/>
  <cols>
    <col min="1" max="1" width="17.375" style="150" customWidth="1"/>
    <col min="2" max="2" width="45.5" style="150" customWidth="1"/>
    <col min="3" max="3" width="3.375" style="150" customWidth="1"/>
    <col min="4" max="4" width="26" style="150" customWidth="1"/>
    <col min="5" max="5" width="3.375" style="150" customWidth="1"/>
    <col min="6" max="6" width="26" style="150" customWidth="1"/>
    <col min="7" max="7" width="3.375" style="150" customWidth="1"/>
    <col min="8" max="8" width="26" style="150" customWidth="1"/>
    <col min="9" max="9" width="3.375"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1169</v>
      </c>
      <c r="B1" s="262"/>
      <c r="C1" s="262"/>
      <c r="D1" s="262"/>
      <c r="E1" s="262"/>
      <c r="F1" s="262"/>
    </row>
    <row r="3" spans="1:19" s="26" customFormat="1" ht="165">
      <c r="A3" s="446" t="s">
        <v>1170</v>
      </c>
      <c r="B3" s="330" t="s">
        <v>1171</v>
      </c>
      <c r="D3" s="8" t="s">
        <v>311</v>
      </c>
      <c r="F3" s="40"/>
      <c r="H3" s="40"/>
      <c r="J3" s="467"/>
      <c r="L3" s="469"/>
      <c r="N3" s="469"/>
      <c r="P3" s="469"/>
      <c r="R3" s="469"/>
    </row>
    <row r="4" spans="1:19" s="25" customFormat="1" ht="19.5">
      <c r="A4" s="38" t="s">
        <v>1169</v>
      </c>
      <c r="B4" s="31"/>
      <c r="D4" s="31"/>
      <c r="F4" s="31"/>
      <c r="H4" s="31"/>
      <c r="J4" s="32"/>
      <c r="L4" s="32"/>
    </row>
    <row r="5" spans="1:19" s="36" customFormat="1" ht="19.5">
      <c r="A5" s="34"/>
      <c r="B5" s="35"/>
      <c r="D5" s="57"/>
      <c r="E5" s="29"/>
      <c r="F5" s="57"/>
      <c r="G5" s="29"/>
      <c r="H5" s="57"/>
      <c r="J5" s="30"/>
      <c r="K5" s="29"/>
      <c r="L5" s="30"/>
      <c r="M5" s="29"/>
      <c r="N5" s="30"/>
      <c r="O5" s="29"/>
      <c r="P5" s="30"/>
      <c r="Q5" s="29"/>
      <c r="R5" s="30"/>
      <c r="S5" s="29"/>
    </row>
    <row r="6" spans="1:19" s="25" customFormat="1" ht="19.5">
      <c r="A6" s="38" t="s">
        <v>1170</v>
      </c>
      <c r="B6" s="31" t="s">
        <v>1171</v>
      </c>
      <c r="D6" s="31" t="s">
        <v>311</v>
      </c>
      <c r="F6" s="31"/>
      <c r="H6" s="31"/>
      <c r="J6" s="32"/>
      <c r="L6" s="32"/>
      <c r="N6" s="32"/>
      <c r="P6" s="32"/>
      <c r="R6" s="32"/>
    </row>
    <row r="7" spans="1:19" s="26" customFormat="1" ht="15.75">
      <c r="A7" s="446"/>
      <c r="B7" s="39"/>
      <c r="D7" s="8"/>
      <c r="F7" s="40"/>
      <c r="H7" s="40"/>
      <c r="J7" s="467"/>
      <c r="L7" s="468"/>
      <c r="N7" s="468"/>
      <c r="P7" s="469"/>
      <c r="R7" s="469"/>
    </row>
    <row r="8" spans="1:19" s="25" customFormat="1" ht="19.5">
      <c r="A8" s="38"/>
      <c r="B8" s="31" t="s">
        <v>120</v>
      </c>
      <c r="D8" s="31" t="s">
        <v>121</v>
      </c>
      <c r="F8" s="31" t="s">
        <v>122</v>
      </c>
      <c r="H8" s="31" t="s">
        <v>123</v>
      </c>
      <c r="J8" s="32" t="s">
        <v>124</v>
      </c>
      <c r="L8" s="32" t="s">
        <v>125</v>
      </c>
      <c r="N8" s="32" t="s">
        <v>126</v>
      </c>
      <c r="P8" s="32" t="s">
        <v>127</v>
      </c>
      <c r="R8" s="32" t="s">
        <v>128</v>
      </c>
    </row>
    <row r="9" spans="1:19" s="7" customFormat="1" ht="19.5">
      <c r="A9" s="478"/>
      <c r="B9" s="322"/>
      <c r="C9" s="264"/>
      <c r="D9" s="265"/>
      <c r="E9" s="264"/>
      <c r="F9" s="265"/>
      <c r="G9" s="267"/>
      <c r="H9" s="265"/>
      <c r="I9" s="25"/>
      <c r="J9" s="473"/>
      <c r="K9" s="25"/>
      <c r="L9" s="469"/>
      <c r="M9" s="25"/>
      <c r="N9" s="469"/>
      <c r="O9" s="25"/>
      <c r="P9" s="469"/>
      <c r="Q9" s="25"/>
      <c r="R9" s="469"/>
      <c r="S9" s="25"/>
    </row>
    <row r="10" spans="1:19" s="7" customFormat="1" ht="39" customHeight="1">
      <c r="A10" s="478" t="s">
        <v>175</v>
      </c>
      <c r="B10" s="323" t="s">
        <v>1172</v>
      </c>
      <c r="C10" s="264"/>
      <c r="D10" s="265" t="s">
        <v>1173</v>
      </c>
      <c r="E10" s="264"/>
      <c r="F10" s="265"/>
      <c r="G10" s="267"/>
      <c r="H10" s="265"/>
      <c r="I10" s="25"/>
      <c r="J10" s="449"/>
      <c r="K10" s="25"/>
      <c r="L10" s="469" t="s">
        <v>1174</v>
      </c>
      <c r="M10" s="25"/>
      <c r="N10" s="469" t="s">
        <v>1175</v>
      </c>
      <c r="O10" s="25"/>
      <c r="P10" s="469" t="s">
        <v>1176</v>
      </c>
      <c r="Q10" s="25"/>
      <c r="R10" s="469"/>
      <c r="S10" s="25"/>
    </row>
    <row r="11" spans="1:19" s="7" customFormat="1" ht="19.5">
      <c r="A11" s="478"/>
      <c r="B11" s="323"/>
      <c r="C11" s="264"/>
      <c r="D11" s="265"/>
      <c r="E11" s="264"/>
      <c r="F11" s="265"/>
      <c r="G11" s="267"/>
      <c r="H11" s="265"/>
      <c r="I11" s="25"/>
      <c r="J11" s="449"/>
      <c r="K11" s="25"/>
      <c r="L11" s="469"/>
      <c r="M11" s="25"/>
      <c r="N11" s="469"/>
      <c r="O11" s="25"/>
      <c r="P11" s="469"/>
      <c r="Q11" s="25"/>
      <c r="R11" s="469"/>
      <c r="S11" s="25"/>
    </row>
    <row r="12" spans="1:19" s="7" customFormat="1" ht="60" customHeight="1">
      <c r="A12" s="478"/>
      <c r="B12" s="323" t="s">
        <v>1177</v>
      </c>
      <c r="C12" s="264"/>
      <c r="D12" s="265" t="s">
        <v>1178</v>
      </c>
      <c r="E12" s="264"/>
      <c r="F12" s="265"/>
      <c r="G12" s="267"/>
      <c r="H12" s="265"/>
      <c r="I12" s="25"/>
      <c r="J12" s="449"/>
      <c r="K12" s="25"/>
      <c r="L12" s="469"/>
      <c r="M12" s="25"/>
      <c r="N12" s="469"/>
      <c r="O12" s="25"/>
      <c r="P12" s="469"/>
      <c r="Q12" s="25"/>
      <c r="R12" s="469"/>
      <c r="S12" s="25"/>
    </row>
    <row r="13" spans="1:19" s="7" customFormat="1" ht="52.5" customHeight="1">
      <c r="A13" s="478"/>
      <c r="B13" s="323" t="s">
        <v>1179</v>
      </c>
      <c r="C13" s="264"/>
      <c r="D13" s="265"/>
      <c r="E13" s="264"/>
      <c r="F13" s="265"/>
      <c r="G13" s="267"/>
      <c r="H13" s="265"/>
      <c r="I13" s="25"/>
      <c r="J13" s="449"/>
      <c r="K13" s="25"/>
      <c r="L13" s="469"/>
      <c r="M13" s="25"/>
      <c r="N13" s="469"/>
      <c r="O13" s="25"/>
      <c r="P13" s="469"/>
      <c r="Q13" s="25"/>
      <c r="R13" s="469"/>
      <c r="S13" s="25"/>
    </row>
    <row r="14" spans="1:19" s="7" customFormat="1" ht="100.5" customHeight="1">
      <c r="A14" s="478"/>
      <c r="B14" s="323" t="s">
        <v>1180</v>
      </c>
      <c r="C14" s="264"/>
      <c r="D14" s="265"/>
      <c r="E14" s="264"/>
      <c r="F14" s="265"/>
      <c r="G14" s="267"/>
      <c r="H14" s="265"/>
      <c r="I14" s="25"/>
      <c r="J14" s="449"/>
      <c r="K14" s="25"/>
      <c r="L14" s="469"/>
      <c r="M14" s="25"/>
      <c r="N14" s="469"/>
      <c r="O14" s="25"/>
      <c r="P14" s="469"/>
      <c r="Q14" s="25"/>
      <c r="R14" s="469"/>
      <c r="S14" s="25"/>
    </row>
    <row r="15" spans="1:19" s="7" customFormat="1" ht="66" customHeight="1">
      <c r="A15" s="478"/>
      <c r="B15" s="323" t="s">
        <v>1181</v>
      </c>
      <c r="C15" s="264"/>
      <c r="D15" s="265"/>
      <c r="E15" s="264"/>
      <c r="F15" s="265"/>
      <c r="G15" s="267"/>
      <c r="H15" s="265"/>
      <c r="I15" s="25"/>
      <c r="J15" s="449"/>
      <c r="K15" s="25"/>
      <c r="L15" s="469"/>
      <c r="M15" s="25"/>
      <c r="N15" s="469"/>
      <c r="O15" s="25"/>
      <c r="P15" s="469"/>
      <c r="Q15" s="25"/>
      <c r="R15" s="469"/>
      <c r="S15" s="25"/>
    </row>
    <row r="16" spans="1:19" s="52" customFormat="1" ht="47.25" customHeight="1">
      <c r="A16" s="511"/>
      <c r="B16" s="324" t="s">
        <v>1182</v>
      </c>
      <c r="C16" s="325"/>
      <c r="D16" s="265"/>
      <c r="E16" s="325"/>
      <c r="F16" s="326"/>
      <c r="G16" s="327"/>
      <c r="H16" s="326"/>
      <c r="I16" s="53"/>
      <c r="J16" s="450"/>
      <c r="K16" s="53"/>
      <c r="L16" s="512"/>
      <c r="M16" s="53"/>
      <c r="N16" s="512"/>
      <c r="O16" s="53"/>
      <c r="P16" s="512"/>
      <c r="Q16" s="53"/>
      <c r="R16" s="512"/>
      <c r="S16" s="53"/>
    </row>
    <row r="17" spans="1:19" s="152" customFormat="1" ht="57" customHeight="1">
      <c r="A17" s="151"/>
      <c r="B17" s="328" t="s">
        <v>1183</v>
      </c>
      <c r="C17" s="328"/>
      <c r="D17" s="328"/>
      <c r="E17" s="328"/>
      <c r="F17" s="328"/>
      <c r="G17" s="329"/>
      <c r="H17" s="328"/>
      <c r="I17" s="33"/>
      <c r="J17" s="480"/>
      <c r="K17" s="33"/>
      <c r="L17" s="480"/>
      <c r="M17" s="33"/>
      <c r="N17" s="480"/>
      <c r="O17" s="33"/>
      <c r="P17" s="480"/>
      <c r="Q17" s="33"/>
      <c r="R17" s="480"/>
      <c r="S17" s="33"/>
    </row>
    <row r="18" spans="1:19">
      <c r="B18" s="150" t="s">
        <v>1184</v>
      </c>
    </row>
    <row r="19" spans="1:19">
      <c r="B19" s="150" t="s">
        <v>1185</v>
      </c>
      <c r="D19" s="150" t="s">
        <v>1186</v>
      </c>
    </row>
  </sheetData>
  <pageMargins left="0.7" right="0.7" top="0.75" bottom="0.75" header="0.3" footer="0.3"/>
  <pageSetup paperSize="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sheetPr>
  <dimension ref="A1:S17"/>
  <sheetViews>
    <sheetView zoomScaleNormal="100" workbookViewId="0">
      <selection activeCell="E5" sqref="E5"/>
    </sheetView>
  </sheetViews>
  <sheetFormatPr defaultColWidth="10.5" defaultRowHeight="16.5"/>
  <cols>
    <col min="1" max="1" width="16.375" style="150" customWidth="1"/>
    <col min="2" max="2" width="42" style="150" customWidth="1"/>
    <col min="3" max="3" width="3.375" style="150" customWidth="1"/>
    <col min="4" max="4" width="35.375" style="150" customWidth="1"/>
    <col min="5" max="5" width="3.375" style="150" customWidth="1"/>
    <col min="6" max="6" width="35.375" style="150" customWidth="1"/>
    <col min="7" max="7" width="3.375" style="150" customWidth="1"/>
    <col min="8" max="8" width="35.375" style="150" customWidth="1"/>
    <col min="9" max="9" width="3.375"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49" t="s">
        <v>1187</v>
      </c>
    </row>
    <row r="3" spans="1:19" s="26" customFormat="1" ht="110.25">
      <c r="A3" s="446" t="s">
        <v>1188</v>
      </c>
      <c r="B3" s="39" t="s">
        <v>1189</v>
      </c>
      <c r="D3" s="8" t="s">
        <v>311</v>
      </c>
      <c r="F3" s="40"/>
      <c r="H3" s="40"/>
      <c r="J3" s="467"/>
      <c r="L3" s="469"/>
      <c r="N3" s="469"/>
      <c r="P3" s="469"/>
      <c r="R3" s="469"/>
    </row>
    <row r="4" spans="1:19" s="25" customFormat="1" ht="27">
      <c r="A4" s="261" t="s">
        <v>1187</v>
      </c>
      <c r="B4" s="262"/>
      <c r="C4" s="262"/>
      <c r="D4" s="262"/>
      <c r="E4" s="150"/>
      <c r="F4" s="150"/>
      <c r="G4" s="150"/>
      <c r="H4" s="150"/>
      <c r="I4" s="150"/>
      <c r="J4" s="150"/>
      <c r="K4" s="150"/>
      <c r="L4" s="150"/>
      <c r="M4" s="150"/>
      <c r="N4" s="150"/>
      <c r="O4" s="150"/>
      <c r="P4" s="150"/>
      <c r="Q4" s="150"/>
      <c r="R4" s="150"/>
    </row>
    <row r="5" spans="1:19" s="36" customFormat="1" ht="19.5">
      <c r="A5" s="150"/>
      <c r="B5" s="150"/>
      <c r="C5" s="150"/>
      <c r="D5" s="150"/>
      <c r="E5" s="150"/>
      <c r="F5" s="150"/>
      <c r="G5" s="150"/>
      <c r="H5" s="150"/>
      <c r="I5" s="150"/>
      <c r="J5" s="150"/>
      <c r="K5" s="150"/>
      <c r="L5" s="150"/>
      <c r="M5" s="150"/>
      <c r="N5" s="150"/>
      <c r="O5" s="150"/>
      <c r="P5" s="150"/>
      <c r="Q5" s="150"/>
      <c r="R5" s="150"/>
      <c r="S5" s="29"/>
    </row>
    <row r="6" spans="1:19" s="25" customFormat="1" ht="132">
      <c r="A6" s="446" t="s">
        <v>1188</v>
      </c>
      <c r="B6" s="263" t="s">
        <v>1189</v>
      </c>
      <c r="C6" s="26"/>
      <c r="D6" s="8" t="s">
        <v>311</v>
      </c>
      <c r="E6" s="26"/>
      <c r="F6" s="40"/>
      <c r="G6" s="26"/>
      <c r="H6" s="40"/>
      <c r="I6" s="26"/>
      <c r="J6" s="467"/>
      <c r="K6" s="26"/>
      <c r="L6" s="469"/>
      <c r="M6" s="26"/>
      <c r="N6" s="469"/>
      <c r="O6" s="26"/>
      <c r="P6" s="469"/>
      <c r="Q6" s="26"/>
      <c r="R6" s="469"/>
    </row>
    <row r="7" spans="1:19" s="26" customFormat="1" ht="19.5">
      <c r="A7" s="38"/>
      <c r="B7" s="31"/>
      <c r="C7" s="25"/>
      <c r="D7" s="31"/>
      <c r="E7" s="25"/>
      <c r="F7" s="31"/>
      <c r="G7" s="25"/>
      <c r="H7" s="31"/>
      <c r="I7" s="25"/>
      <c r="J7" s="32"/>
      <c r="K7" s="25"/>
      <c r="L7" s="32"/>
      <c r="M7" s="25"/>
      <c r="N7" s="25"/>
      <c r="O7" s="25"/>
      <c r="P7" s="25"/>
      <c r="Q7" s="25"/>
      <c r="R7" s="25"/>
    </row>
    <row r="8" spans="1:19" s="25" customFormat="1" ht="97.5">
      <c r="A8" s="34"/>
      <c r="B8" s="35" t="s">
        <v>120</v>
      </c>
      <c r="C8" s="36"/>
      <c r="D8" s="57" t="s">
        <v>121</v>
      </c>
      <c r="E8" s="29"/>
      <c r="F8" s="57" t="s">
        <v>122</v>
      </c>
      <c r="G8" s="29"/>
      <c r="H8" s="57" t="s">
        <v>123</v>
      </c>
      <c r="I8" s="36"/>
      <c r="J8" s="30" t="s">
        <v>124</v>
      </c>
      <c r="K8" s="29"/>
      <c r="L8" s="30" t="s">
        <v>125</v>
      </c>
      <c r="M8" s="29"/>
      <c r="N8" s="30" t="s">
        <v>126</v>
      </c>
      <c r="O8" s="29"/>
      <c r="P8" s="30" t="s">
        <v>127</v>
      </c>
      <c r="Q8" s="29"/>
      <c r="R8" s="30" t="s">
        <v>128</v>
      </c>
    </row>
    <row r="9" spans="1:19" s="7" customFormat="1" ht="19.5">
      <c r="A9" s="38"/>
      <c r="B9" s="31"/>
      <c r="C9" s="25"/>
      <c r="D9" s="31"/>
      <c r="E9" s="25"/>
      <c r="F9" s="31"/>
      <c r="G9" s="25"/>
      <c r="H9" s="31"/>
      <c r="I9" s="25"/>
      <c r="J9" s="32"/>
      <c r="K9" s="25"/>
      <c r="L9" s="32"/>
      <c r="M9" s="25"/>
      <c r="N9" s="32"/>
      <c r="O9" s="25"/>
      <c r="P9" s="32"/>
      <c r="Q9" s="25"/>
      <c r="R9" s="32"/>
      <c r="S9" s="25"/>
    </row>
    <row r="10" spans="1:19" s="7" customFormat="1" ht="78.95" customHeight="1">
      <c r="A10" s="446" t="s">
        <v>175</v>
      </c>
      <c r="B10" s="39" t="s">
        <v>1190</v>
      </c>
      <c r="C10" s="26"/>
      <c r="D10" s="321" t="s">
        <v>1191</v>
      </c>
      <c r="E10" s="26"/>
      <c r="F10" s="40"/>
      <c r="G10" s="26"/>
      <c r="H10" s="40"/>
      <c r="I10" s="26"/>
      <c r="J10" s="467"/>
      <c r="K10" s="26"/>
      <c r="L10" s="468" t="s">
        <v>1192</v>
      </c>
      <c r="M10" s="25"/>
      <c r="N10" s="469"/>
      <c r="O10" s="25"/>
      <c r="P10" s="469"/>
      <c r="Q10" s="25"/>
      <c r="R10" s="469"/>
      <c r="S10" s="26"/>
    </row>
    <row r="11" spans="1:19" s="7" customFormat="1" ht="30.75" customHeight="1">
      <c r="A11" s="38"/>
      <c r="B11" s="31"/>
      <c r="C11" s="25"/>
      <c r="D11" s="31"/>
      <c r="E11" s="25"/>
      <c r="F11" s="31"/>
      <c r="G11" s="25"/>
      <c r="H11" s="31"/>
      <c r="I11" s="25"/>
      <c r="J11" s="32"/>
      <c r="K11" s="25"/>
      <c r="L11" s="32"/>
      <c r="M11" s="25"/>
      <c r="N11" s="32"/>
      <c r="O11" s="25"/>
      <c r="P11" s="32"/>
      <c r="Q11" s="25"/>
      <c r="R11" s="32"/>
      <c r="S11" s="26"/>
    </row>
    <row r="12" spans="1:19" s="7" customFormat="1" ht="376.5" customHeight="1">
      <c r="A12" s="478"/>
      <c r="B12" s="331" t="s">
        <v>1193</v>
      </c>
      <c r="C12" s="264"/>
      <c r="D12" s="377" t="s">
        <v>1194</v>
      </c>
      <c r="E12" s="264"/>
      <c r="F12" s="265" t="s">
        <v>1195</v>
      </c>
      <c r="G12" s="267"/>
      <c r="H12" s="265" t="s">
        <v>1196</v>
      </c>
      <c r="I12" s="25"/>
      <c r="J12" s="544"/>
      <c r="K12" s="25"/>
      <c r="L12" s="468" t="s">
        <v>1197</v>
      </c>
      <c r="M12" s="25"/>
      <c r="N12" s="468" t="s">
        <v>1198</v>
      </c>
      <c r="O12" s="25"/>
      <c r="P12" s="469" t="s">
        <v>1199</v>
      </c>
      <c r="Q12" s="25"/>
      <c r="R12" s="469"/>
      <c r="S12" s="26"/>
    </row>
    <row r="13" spans="1:19" s="7" customFormat="1" ht="62.25" customHeight="1">
      <c r="A13" s="478"/>
      <c r="B13" s="323" t="s">
        <v>1200</v>
      </c>
      <c r="C13" s="264"/>
      <c r="D13" s="265"/>
      <c r="E13" s="264"/>
      <c r="F13" s="265"/>
      <c r="G13" s="269"/>
      <c r="H13" s="265"/>
      <c r="I13" s="26"/>
      <c r="J13" s="568"/>
      <c r="K13" s="26"/>
      <c r="L13" s="469"/>
      <c r="M13" s="26"/>
      <c r="N13" s="469"/>
      <c r="O13" s="26"/>
      <c r="P13" s="469"/>
      <c r="Q13" s="26"/>
      <c r="R13" s="469"/>
      <c r="S13" s="26"/>
    </row>
    <row r="14" spans="1:19" s="152" customFormat="1" ht="49.5">
      <c r="A14" s="478"/>
      <c r="B14" s="323" t="s">
        <v>1201</v>
      </c>
      <c r="C14" s="264"/>
      <c r="D14" s="265"/>
      <c r="E14" s="264"/>
      <c r="F14" s="265"/>
      <c r="G14" s="269"/>
      <c r="H14" s="265"/>
      <c r="I14" s="26"/>
      <c r="J14" s="568"/>
      <c r="K14" s="26"/>
      <c r="L14" s="469"/>
      <c r="M14" s="26"/>
      <c r="N14" s="469"/>
      <c r="O14" s="26"/>
      <c r="P14" s="469"/>
      <c r="Q14" s="26"/>
      <c r="R14" s="469"/>
    </row>
    <row r="15" spans="1:19" ht="66">
      <c r="A15" s="478"/>
      <c r="B15" s="323" t="s">
        <v>1202</v>
      </c>
      <c r="C15" s="264"/>
      <c r="D15" s="265"/>
      <c r="E15" s="264"/>
      <c r="F15" s="265"/>
      <c r="G15" s="269"/>
      <c r="H15" s="265"/>
      <c r="I15" s="26"/>
      <c r="J15" s="568"/>
      <c r="K15" s="26"/>
      <c r="L15" s="469"/>
      <c r="M15" s="26"/>
      <c r="N15" s="469"/>
      <c r="O15" s="26"/>
      <c r="P15" s="469"/>
      <c r="Q15" s="26"/>
      <c r="R15" s="469"/>
    </row>
    <row r="16" spans="1:19" ht="66">
      <c r="A16" s="478"/>
      <c r="B16" s="323" t="s">
        <v>1203</v>
      </c>
      <c r="C16" s="264"/>
      <c r="D16" s="265" t="s">
        <v>1110</v>
      </c>
      <c r="E16" s="264"/>
      <c r="F16" s="265"/>
      <c r="G16" s="269"/>
      <c r="H16" s="265"/>
      <c r="I16" s="26"/>
      <c r="J16" s="569"/>
      <c r="K16" s="26"/>
      <c r="L16" s="469"/>
      <c r="M16" s="26"/>
      <c r="N16" s="469"/>
      <c r="O16" s="26"/>
      <c r="P16" s="469"/>
      <c r="Q16" s="26"/>
      <c r="R16" s="469"/>
    </row>
    <row r="17" spans="1:18">
      <c r="A17" s="151"/>
      <c r="B17" s="152"/>
      <c r="C17" s="152"/>
      <c r="D17" s="152"/>
      <c r="E17" s="152"/>
      <c r="F17" s="152"/>
      <c r="G17" s="152"/>
      <c r="H17" s="152"/>
      <c r="I17" s="152"/>
      <c r="J17" s="152"/>
      <c r="K17" s="152"/>
      <c r="L17" s="152"/>
      <c r="M17" s="152"/>
      <c r="N17" s="152"/>
      <c r="O17" s="152"/>
      <c r="P17" s="152"/>
      <c r="Q17" s="152"/>
      <c r="R17" s="152"/>
    </row>
  </sheetData>
  <mergeCells count="1">
    <mergeCell ref="J12:J16"/>
  </mergeCell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2"/>
  </sheetPr>
  <dimension ref="A1:S25"/>
  <sheetViews>
    <sheetView topLeftCell="A7" zoomScaleNormal="100" zoomScalePageLayoutView="50" workbookViewId="0">
      <selection activeCell="H14" sqref="H14"/>
    </sheetView>
  </sheetViews>
  <sheetFormatPr defaultColWidth="10.5" defaultRowHeight="16.5"/>
  <cols>
    <col min="1" max="1" width="23.875" style="150" customWidth="1"/>
    <col min="2" max="2" width="38" style="150" customWidth="1"/>
    <col min="3" max="3" width="3.375" style="150" customWidth="1"/>
    <col min="4" max="4" width="32.5" style="150" customWidth="1"/>
    <col min="5" max="5" width="3.375" style="150" customWidth="1"/>
    <col min="6" max="6" width="32.5" style="150" customWidth="1"/>
    <col min="7" max="7" width="3.375" style="150" customWidth="1"/>
    <col min="8" max="8" width="32.5" style="150" customWidth="1"/>
    <col min="9" max="9" width="3.375"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1204</v>
      </c>
      <c r="B1" s="262"/>
      <c r="C1" s="262"/>
      <c r="D1" s="262"/>
      <c r="E1" s="262"/>
      <c r="F1" s="262"/>
    </row>
    <row r="3" spans="1:19" s="26" customFormat="1" ht="148.5">
      <c r="A3" s="446" t="s">
        <v>1205</v>
      </c>
      <c r="B3" s="330" t="s">
        <v>1206</v>
      </c>
      <c r="D3" s="8" t="s">
        <v>170</v>
      </c>
      <c r="F3" s="40"/>
      <c r="H3" s="40"/>
      <c r="J3" s="467"/>
      <c r="L3" s="469"/>
      <c r="N3" s="469"/>
      <c r="P3" s="469"/>
      <c r="R3" s="469"/>
    </row>
    <row r="4" spans="1:19" s="25" customFormat="1" ht="19.5">
      <c r="A4" s="38"/>
      <c r="B4" s="31"/>
      <c r="D4" s="31"/>
      <c r="F4" s="31"/>
      <c r="H4" s="31"/>
      <c r="J4" s="32"/>
      <c r="L4" s="32"/>
    </row>
    <row r="5" spans="1:19"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26" customFormat="1" ht="78.75">
      <c r="A7" s="446" t="s">
        <v>175</v>
      </c>
      <c r="B7" s="39" t="s">
        <v>1207</v>
      </c>
      <c r="D7" s="8" t="s">
        <v>177</v>
      </c>
      <c r="F7" s="40"/>
      <c r="H7" s="40"/>
      <c r="J7" s="467"/>
      <c r="L7" s="513" t="s">
        <v>1208</v>
      </c>
      <c r="N7" s="513" t="s">
        <v>1209</v>
      </c>
      <c r="P7" s="378" t="s">
        <v>1210</v>
      </c>
      <c r="R7" s="378"/>
    </row>
    <row r="8" spans="1:19" s="25" customFormat="1" ht="19.5">
      <c r="A8" s="38"/>
      <c r="B8" s="31"/>
      <c r="D8" s="31"/>
      <c r="F8" s="31"/>
      <c r="H8" s="31"/>
      <c r="J8" s="32"/>
      <c r="L8" s="32"/>
      <c r="N8" s="32"/>
      <c r="P8" s="32"/>
      <c r="R8" s="32"/>
    </row>
    <row r="9" spans="1:19" s="7" customFormat="1" ht="33">
      <c r="A9" s="478"/>
      <c r="B9" s="276" t="s">
        <v>1211</v>
      </c>
      <c r="C9" s="264"/>
      <c r="D9" s="265" t="s">
        <v>139</v>
      </c>
      <c r="E9" s="264"/>
      <c r="F9" s="265" t="s">
        <v>1212</v>
      </c>
      <c r="G9" s="267"/>
      <c r="H9" s="265" t="s">
        <v>1213</v>
      </c>
      <c r="I9" s="25"/>
      <c r="J9" s="544"/>
      <c r="K9" s="25"/>
      <c r="L9" s="469"/>
      <c r="M9" s="25"/>
      <c r="N9" s="469"/>
      <c r="O9" s="25"/>
      <c r="P9" s="469"/>
      <c r="Q9" s="25"/>
      <c r="R9" s="469"/>
      <c r="S9" s="25"/>
    </row>
    <row r="10" spans="1:19" s="7" customFormat="1" ht="49.5">
      <c r="A10" s="478"/>
      <c r="B10" s="333" t="s">
        <v>1214</v>
      </c>
      <c r="C10" s="264"/>
      <c r="D10" s="265" t="s">
        <v>177</v>
      </c>
      <c r="E10" s="264"/>
      <c r="F10" s="265"/>
      <c r="G10" s="267"/>
      <c r="H10" s="265"/>
      <c r="I10" s="25"/>
      <c r="J10" s="568"/>
      <c r="K10" s="25"/>
      <c r="L10" s="469"/>
      <c r="M10" s="25"/>
      <c r="N10" s="469"/>
      <c r="O10" s="25"/>
      <c r="P10" s="469"/>
      <c r="Q10" s="25"/>
      <c r="R10" s="469"/>
      <c r="S10" s="25"/>
    </row>
    <row r="11" spans="1:19" s="7" customFormat="1" ht="49.5">
      <c r="A11" s="478"/>
      <c r="B11" s="333" t="s">
        <v>1215</v>
      </c>
      <c r="C11" s="264"/>
      <c r="D11" s="265" t="s">
        <v>1216</v>
      </c>
      <c r="E11" s="264"/>
      <c r="F11" s="265" t="s">
        <v>1168</v>
      </c>
      <c r="G11" s="269"/>
      <c r="H11" s="265">
        <v>44</v>
      </c>
      <c r="I11" s="26"/>
      <c r="J11" s="568"/>
      <c r="K11" s="26"/>
      <c r="L11" s="468" t="s">
        <v>1217</v>
      </c>
      <c r="M11" s="26"/>
      <c r="N11" s="469" t="s">
        <v>1218</v>
      </c>
      <c r="O11" s="26"/>
      <c r="P11" s="469" t="s">
        <v>1219</v>
      </c>
      <c r="Q11" s="26"/>
      <c r="R11" s="469"/>
      <c r="S11" s="26"/>
    </row>
    <row r="12" spans="1:19" s="7" customFormat="1" ht="63">
      <c r="A12" s="478"/>
      <c r="B12" s="333" t="s">
        <v>1220</v>
      </c>
      <c r="C12" s="264"/>
      <c r="D12" s="265" t="s">
        <v>1221</v>
      </c>
      <c r="E12" s="264"/>
      <c r="F12" s="265"/>
      <c r="G12" s="267"/>
      <c r="H12" s="265"/>
      <c r="I12" s="25"/>
      <c r="J12" s="568"/>
      <c r="K12" s="25"/>
      <c r="L12" s="468" t="s">
        <v>1222</v>
      </c>
      <c r="M12" s="25"/>
      <c r="N12" s="468" t="s">
        <v>1223</v>
      </c>
      <c r="O12" s="25"/>
      <c r="P12" s="469" t="s">
        <v>1224</v>
      </c>
      <c r="Q12" s="25"/>
      <c r="R12" s="469"/>
      <c r="S12" s="25"/>
    </row>
    <row r="13" spans="1:19" s="7" customFormat="1" ht="49.5">
      <c r="A13" s="478"/>
      <c r="B13" s="334" t="s">
        <v>1225</v>
      </c>
      <c r="C13" s="264"/>
      <c r="D13" s="265" t="s">
        <v>285</v>
      </c>
      <c r="E13" s="264"/>
      <c r="F13" s="265"/>
      <c r="G13" s="267"/>
      <c r="H13" s="265"/>
      <c r="I13" s="25"/>
      <c r="J13" s="568"/>
      <c r="K13" s="25"/>
      <c r="L13" s="469"/>
      <c r="M13" s="25"/>
      <c r="N13" s="469"/>
      <c r="O13" s="25"/>
      <c r="P13" s="469"/>
      <c r="Q13" s="25"/>
      <c r="R13" s="469"/>
      <c r="S13" s="25"/>
    </row>
    <row r="14" spans="1:19" s="7" customFormat="1" ht="49.5">
      <c r="A14" s="478"/>
      <c r="B14" s="333" t="s">
        <v>1226</v>
      </c>
      <c r="C14" s="264"/>
      <c r="D14" s="265" t="s">
        <v>177</v>
      </c>
      <c r="E14" s="264"/>
      <c r="F14" s="265"/>
      <c r="G14" s="267"/>
      <c r="H14" s="265"/>
      <c r="I14" s="25"/>
      <c r="J14" s="568"/>
      <c r="K14" s="25"/>
      <c r="L14" s="469"/>
      <c r="M14" s="25"/>
      <c r="N14" s="469"/>
      <c r="O14" s="25"/>
      <c r="P14" s="469"/>
      <c r="Q14" s="25"/>
      <c r="R14" s="469"/>
      <c r="S14" s="25"/>
    </row>
    <row r="15" spans="1:19" s="7" customFormat="1" ht="63">
      <c r="A15" s="478"/>
      <c r="B15" s="333" t="s">
        <v>1227</v>
      </c>
      <c r="C15" s="264"/>
      <c r="D15" s="265" t="s">
        <v>1228</v>
      </c>
      <c r="E15" s="264"/>
      <c r="F15" s="265" t="s">
        <v>1168</v>
      </c>
      <c r="G15" s="267"/>
      <c r="H15" s="265">
        <v>44</v>
      </c>
      <c r="I15" s="25"/>
      <c r="J15" s="568"/>
      <c r="K15" s="25"/>
      <c r="L15" s="469" t="s">
        <v>1229</v>
      </c>
      <c r="M15" s="25"/>
      <c r="N15" s="468" t="s">
        <v>1230</v>
      </c>
      <c r="O15" s="25"/>
      <c r="P15" s="469" t="s">
        <v>1231</v>
      </c>
      <c r="Q15" s="25"/>
      <c r="R15" s="469"/>
      <c r="S15" s="25"/>
    </row>
    <row r="16" spans="1:19" s="7" customFormat="1" ht="141.75">
      <c r="A16" s="478"/>
      <c r="B16" s="333" t="s">
        <v>1232</v>
      </c>
      <c r="C16" s="264"/>
      <c r="D16" s="265" t="s">
        <v>177</v>
      </c>
      <c r="E16" s="264"/>
      <c r="F16" s="265" t="s">
        <v>1168</v>
      </c>
      <c r="G16" s="267"/>
      <c r="H16" s="265"/>
      <c r="I16" s="25"/>
      <c r="J16" s="569"/>
      <c r="K16" s="25"/>
      <c r="L16" s="468" t="s">
        <v>1233</v>
      </c>
      <c r="M16" s="25"/>
      <c r="N16" s="469"/>
      <c r="O16" s="25"/>
      <c r="P16" s="469"/>
      <c r="Q16" s="25"/>
      <c r="R16" s="469"/>
      <c r="S16" s="25"/>
    </row>
    <row r="17" spans="1:8" s="152" customFormat="1">
      <c r="A17" s="151"/>
    </row>
    <row r="18" spans="1:8" ht="19.5">
      <c r="A18" s="332" t="s">
        <v>1234</v>
      </c>
      <c r="B18" s="303"/>
      <c r="C18" s="303"/>
      <c r="D18" s="303"/>
      <c r="E18" s="303"/>
      <c r="F18" s="303"/>
      <c r="G18" s="303"/>
      <c r="H18" s="303"/>
    </row>
    <row r="19" spans="1:8" ht="19.5">
      <c r="A19" s="332"/>
      <c r="B19" s="303"/>
      <c r="C19" s="303"/>
      <c r="D19" s="303"/>
      <c r="E19" s="303"/>
      <c r="F19" s="303"/>
      <c r="G19" s="303"/>
      <c r="H19" s="303"/>
    </row>
    <row r="20" spans="1:8" ht="19.5">
      <c r="A20" s="332" t="s">
        <v>1235</v>
      </c>
      <c r="B20" s="303"/>
      <c r="C20" s="303"/>
      <c r="D20" s="303"/>
      <c r="E20" s="303"/>
      <c r="F20" s="303"/>
      <c r="G20" s="303"/>
      <c r="H20" s="303"/>
    </row>
    <row r="21" spans="1:8" ht="19.5">
      <c r="A21" s="332" t="s">
        <v>1236</v>
      </c>
      <c r="B21" s="303"/>
      <c r="C21" s="303"/>
      <c r="D21" s="303"/>
      <c r="E21" s="303"/>
      <c r="F21" s="303"/>
      <c r="G21" s="303"/>
      <c r="H21" s="303"/>
    </row>
    <row r="22" spans="1:8" ht="19.5">
      <c r="A22" s="332" t="s">
        <v>1237</v>
      </c>
      <c r="B22" s="303"/>
      <c r="C22" s="303"/>
      <c r="D22" s="303"/>
      <c r="E22" s="303"/>
      <c r="F22" s="303"/>
      <c r="G22" s="303"/>
      <c r="H22" s="303"/>
    </row>
    <row r="23" spans="1:8" ht="19.5">
      <c r="A23" s="332" t="s">
        <v>1238</v>
      </c>
      <c r="B23" s="303"/>
      <c r="C23" s="303"/>
      <c r="D23" s="303"/>
      <c r="E23" s="303"/>
      <c r="F23" s="303"/>
      <c r="G23" s="303"/>
      <c r="H23" s="303"/>
    </row>
    <row r="24" spans="1:8" ht="19.5">
      <c r="A24" s="332" t="s">
        <v>1239</v>
      </c>
      <c r="B24" s="303"/>
      <c r="C24" s="303"/>
      <c r="D24" s="303"/>
      <c r="E24" s="303"/>
      <c r="F24" s="303"/>
      <c r="G24" s="303"/>
      <c r="H24" s="303"/>
    </row>
    <row r="25" spans="1:8" ht="19.5">
      <c r="A25" s="332" t="s">
        <v>1240</v>
      </c>
      <c r="B25" s="303"/>
      <c r="C25" s="303"/>
      <c r="D25" s="303"/>
      <c r="E25" s="303"/>
      <c r="F25" s="303"/>
      <c r="G25" s="303"/>
      <c r="H25" s="303"/>
    </row>
  </sheetData>
  <mergeCells count="1">
    <mergeCell ref="J9:J16"/>
  </mergeCell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95"/>
  <sheetViews>
    <sheetView showGridLines="0" showRowColHeaders="0" topLeftCell="A13" zoomScale="85" zoomScaleNormal="85" workbookViewId="0">
      <selection activeCell="G40" sqref="G40"/>
    </sheetView>
  </sheetViews>
  <sheetFormatPr defaultColWidth="4" defaultRowHeight="24" customHeight="1"/>
  <cols>
    <col min="1" max="1" width="4" style="78"/>
    <col min="2" max="2" width="4" style="78" hidden="1" customWidth="1"/>
    <col min="3" max="3" width="75" style="78" bestFit="1" customWidth="1"/>
    <col min="4" max="4" width="2.875" style="78" customWidth="1"/>
    <col min="5" max="5" width="44.5" style="78" bestFit="1" customWidth="1"/>
    <col min="6" max="6" width="2.875" style="78" customWidth="1"/>
    <col min="7" max="7" width="40" style="78" bestFit="1" customWidth="1"/>
    <col min="8" max="16384" width="4" style="78"/>
  </cols>
  <sheetData>
    <row r="1" spans="1:7" ht="16.5"/>
    <row r="2" spans="1:7" ht="16.5">
      <c r="C2" s="524" t="s">
        <v>34</v>
      </c>
      <c r="D2" s="524"/>
      <c r="E2" s="524"/>
      <c r="F2" s="524"/>
      <c r="G2" s="524"/>
    </row>
    <row r="3" spans="1:7" s="79" customFormat="1">
      <c r="C3" s="525" t="s">
        <v>35</v>
      </c>
      <c r="D3" s="525"/>
      <c r="E3" s="525"/>
      <c r="F3" s="525"/>
      <c r="G3" s="525"/>
    </row>
    <row r="4" spans="1:7" ht="12.75" customHeight="1">
      <c r="C4" s="526" t="s">
        <v>36</v>
      </c>
      <c r="D4" s="526"/>
      <c r="E4" s="526"/>
      <c r="F4" s="526"/>
      <c r="G4" s="526"/>
    </row>
    <row r="5" spans="1:7" ht="12.75" customHeight="1">
      <c r="C5" s="527" t="s">
        <v>37</v>
      </c>
      <c r="D5" s="527"/>
      <c r="E5" s="527"/>
      <c r="F5" s="527"/>
      <c r="G5" s="527"/>
    </row>
    <row r="6" spans="1:7" ht="12.75" customHeight="1">
      <c r="C6" s="527" t="s">
        <v>38</v>
      </c>
      <c r="D6" s="527"/>
      <c r="E6" s="527"/>
      <c r="F6" s="527"/>
      <c r="G6" s="527"/>
    </row>
    <row r="7" spans="1:7" ht="12.75" customHeight="1">
      <c r="C7" s="528" t="s">
        <v>39</v>
      </c>
      <c r="D7" s="528"/>
      <c r="E7" s="528"/>
      <c r="F7" s="528"/>
      <c r="G7" s="528"/>
    </row>
    <row r="8" spans="1:7" ht="16.5">
      <c r="C8" s="454"/>
      <c r="D8" s="80"/>
      <c r="E8" s="80"/>
      <c r="F8" s="454"/>
      <c r="G8" s="454"/>
    </row>
    <row r="9" spans="1:7" ht="16.5">
      <c r="C9" s="81" t="s">
        <v>40</v>
      </c>
      <c r="D9" s="459"/>
      <c r="E9" s="83" t="s">
        <v>41</v>
      </c>
      <c r="F9" s="459"/>
      <c r="G9" s="84" t="s">
        <v>15</v>
      </c>
    </row>
    <row r="10" spans="1:7" ht="16.5">
      <c r="C10" s="454"/>
      <c r="D10" s="80"/>
      <c r="E10" s="80"/>
      <c r="F10" s="454"/>
      <c r="G10" s="454"/>
    </row>
    <row r="11" spans="1:7" s="79" customFormat="1">
      <c r="B11" s="85"/>
      <c r="C11" s="224" t="s">
        <v>42</v>
      </c>
      <c r="E11" s="86"/>
    </row>
    <row r="12" spans="1:7" ht="20.25" thickBot="1">
      <c r="A12" s="87"/>
      <c r="B12" s="87"/>
      <c r="C12" s="88" t="s">
        <v>43</v>
      </c>
      <c r="D12" s="89"/>
      <c r="E12" s="90" t="s">
        <v>44</v>
      </c>
      <c r="F12" s="89"/>
      <c r="G12" s="91" t="s">
        <v>45</v>
      </c>
    </row>
    <row r="13" spans="1:7" ht="17.25" thickBot="1">
      <c r="B13" s="92"/>
      <c r="C13" s="93" t="s">
        <v>32</v>
      </c>
      <c r="D13" s="460"/>
      <c r="E13" s="94"/>
      <c r="F13" s="460"/>
      <c r="G13" s="94"/>
    </row>
    <row r="14" spans="1:7" ht="16.5">
      <c r="A14" s="95"/>
      <c r="B14" s="95" t="s">
        <v>32</v>
      </c>
      <c r="C14" s="225" t="s">
        <v>46</v>
      </c>
      <c r="D14" s="226"/>
      <c r="E14" s="227" t="s">
        <v>47</v>
      </c>
      <c r="F14" s="62"/>
      <c r="G14" s="98"/>
    </row>
    <row r="15" spans="1:7" ht="16.5">
      <c r="A15" s="95"/>
      <c r="B15" s="95" t="s">
        <v>32</v>
      </c>
      <c r="C15" s="225" t="s">
        <v>48</v>
      </c>
      <c r="D15" s="226"/>
      <c r="E15" s="228" t="str">
        <f>IFERROR(VLOOKUP($E$14,[1]!Table1_Country_codes_and_currencies[#Data],3,FALSE),"")</f>
        <v/>
      </c>
      <c r="F15" s="62"/>
      <c r="G15" s="98"/>
    </row>
    <row r="16" spans="1:7" ht="16.5">
      <c r="B16" s="95" t="s">
        <v>32</v>
      </c>
      <c r="C16" s="225" t="s">
        <v>49</v>
      </c>
      <c r="D16" s="226"/>
      <c r="E16" s="228" t="s">
        <v>50</v>
      </c>
      <c r="F16" s="62"/>
      <c r="G16" s="98"/>
    </row>
    <row r="17" spans="1:7" ht="17.25" thickBot="1">
      <c r="B17" s="95" t="s">
        <v>32</v>
      </c>
      <c r="C17" s="229" t="s">
        <v>51</v>
      </c>
      <c r="D17" s="230"/>
      <c r="E17" s="231" t="str">
        <f>IFERROR(VLOOKUP($E$14,[1]!Table1_Country_codes_and_currencies[#Data],5,FALSE),"")</f>
        <v/>
      </c>
      <c r="F17" s="67"/>
      <c r="G17" s="100"/>
    </row>
    <row r="18" spans="1:7" ht="17.25" thickBot="1">
      <c r="B18" s="92"/>
      <c r="C18" s="232" t="s">
        <v>52</v>
      </c>
      <c r="D18" s="230"/>
      <c r="E18" s="233"/>
      <c r="F18" s="460"/>
      <c r="G18" s="94"/>
    </row>
    <row r="19" spans="1:7" ht="16.5">
      <c r="A19" s="95"/>
      <c r="B19" s="95" t="s">
        <v>52</v>
      </c>
      <c r="C19" s="225" t="s">
        <v>53</v>
      </c>
      <c r="D19" s="226"/>
      <c r="E19" s="234" t="s">
        <v>54</v>
      </c>
      <c r="F19" s="62"/>
      <c r="G19" s="98"/>
    </row>
    <row r="20" spans="1:7" ht="17.25" thickBot="1">
      <c r="A20" s="95"/>
      <c r="B20" s="95" t="s">
        <v>52</v>
      </c>
      <c r="C20" s="229" t="s">
        <v>55</v>
      </c>
      <c r="D20" s="230"/>
      <c r="E20" s="234" t="s">
        <v>56</v>
      </c>
      <c r="F20" s="67"/>
      <c r="G20" s="100"/>
    </row>
    <row r="21" spans="1:7" ht="17.25" thickBot="1">
      <c r="B21" s="92"/>
      <c r="C21" s="232" t="s">
        <v>57</v>
      </c>
      <c r="D21" s="230"/>
      <c r="E21" s="235"/>
      <c r="F21" s="460"/>
      <c r="G21" s="94"/>
    </row>
    <row r="22" spans="1:7" ht="16.5">
      <c r="B22" s="95" t="s">
        <v>57</v>
      </c>
      <c r="C22" s="236" t="s">
        <v>58</v>
      </c>
      <c r="D22" s="226"/>
      <c r="E22" s="227" t="s">
        <v>59</v>
      </c>
      <c r="F22" s="62"/>
      <c r="G22" s="98"/>
    </row>
    <row r="23" spans="1:7" ht="16.5">
      <c r="A23" s="95"/>
      <c r="B23" s="95" t="s">
        <v>57</v>
      </c>
      <c r="C23" s="225" t="s">
        <v>60</v>
      </c>
      <c r="D23" s="226"/>
      <c r="E23" s="237" t="s">
        <v>61</v>
      </c>
      <c r="F23" s="62"/>
      <c r="G23" s="98"/>
    </row>
    <row r="24" spans="1:7" ht="16.5">
      <c r="B24" s="95" t="s">
        <v>57</v>
      </c>
      <c r="C24" s="225" t="s">
        <v>62</v>
      </c>
      <c r="D24" s="226"/>
      <c r="E24" s="238"/>
      <c r="F24" s="62"/>
      <c r="G24" s="98"/>
    </row>
    <row r="25" spans="1:7" ht="16.5">
      <c r="A25" s="95"/>
      <c r="B25" s="95" t="s">
        <v>57</v>
      </c>
      <c r="C25" s="225" t="s">
        <v>63</v>
      </c>
      <c r="D25" s="226"/>
      <c r="E25" s="239"/>
      <c r="F25" s="62"/>
      <c r="G25" s="98"/>
    </row>
    <row r="26" spans="1:7" ht="33">
      <c r="B26" s="95" t="s">
        <v>57</v>
      </c>
      <c r="C26" s="240" t="s">
        <v>64</v>
      </c>
      <c r="D26" s="241"/>
      <c r="E26" s="237" t="s">
        <v>59</v>
      </c>
      <c r="F26" s="101"/>
      <c r="G26" s="102"/>
    </row>
    <row r="27" spans="1:7" ht="16.5">
      <c r="B27" s="95" t="s">
        <v>57</v>
      </c>
      <c r="C27" s="225" t="s">
        <v>65</v>
      </c>
      <c r="D27" s="226"/>
      <c r="E27" s="238"/>
      <c r="F27" s="62"/>
      <c r="G27" s="103"/>
    </row>
    <row r="28" spans="1:7" ht="16.5">
      <c r="A28" s="95"/>
      <c r="B28" s="95" t="s">
        <v>57</v>
      </c>
      <c r="C28" s="225" t="s">
        <v>66</v>
      </c>
      <c r="D28" s="226"/>
      <c r="E28" s="239" t="s">
        <v>67</v>
      </c>
      <c r="F28" s="62"/>
      <c r="G28" s="103"/>
    </row>
    <row r="29" spans="1:7" ht="16.5">
      <c r="B29" s="95" t="s">
        <v>57</v>
      </c>
      <c r="C29" s="240" t="s">
        <v>68</v>
      </c>
      <c r="D29" s="241"/>
      <c r="E29" s="237" t="s">
        <v>69</v>
      </c>
      <c r="F29" s="104"/>
      <c r="G29" s="105"/>
    </row>
    <row r="30" spans="1:7" ht="16.5">
      <c r="A30" s="95"/>
      <c r="B30" s="95" t="s">
        <v>57</v>
      </c>
      <c r="C30" s="225" t="s">
        <v>70</v>
      </c>
      <c r="D30" s="226"/>
      <c r="E30" s="238"/>
      <c r="F30" s="62"/>
      <c r="G30" s="98"/>
    </row>
    <row r="31" spans="1:7" ht="17.25" thickBot="1">
      <c r="A31" s="95"/>
      <c r="B31" s="95" t="s">
        <v>57</v>
      </c>
      <c r="C31" s="225" t="s">
        <v>71</v>
      </c>
      <c r="D31" s="242"/>
      <c r="E31" s="243" t="s">
        <v>72</v>
      </c>
      <c r="F31" s="67"/>
      <c r="G31" s="106"/>
    </row>
    <row r="32" spans="1:7" ht="15.95" customHeight="1" thickBot="1">
      <c r="C32" s="107" t="s">
        <v>73</v>
      </c>
      <c r="D32" s="461"/>
      <c r="E32" s="108"/>
      <c r="F32" s="462"/>
      <c r="G32" s="109"/>
    </row>
    <row r="33" spans="1:12" ht="16.5">
      <c r="A33" s="95"/>
      <c r="B33" s="110"/>
      <c r="C33" s="111" t="s">
        <v>74</v>
      </c>
      <c r="D33" s="62"/>
      <c r="E33" s="112" t="s">
        <v>75</v>
      </c>
      <c r="F33" s="454"/>
      <c r="G33" s="113" t="str">
        <f>IF(OR($E$29=[1]Lists!$I$4,$E$29=[1]Lists!$I$5),"&lt;URL&gt;","")</f>
        <v/>
      </c>
    </row>
    <row r="34" spans="1:12" ht="17.25" thickBot="1">
      <c r="B34" s="95" t="s">
        <v>76</v>
      </c>
      <c r="C34" s="114" t="s">
        <v>77</v>
      </c>
      <c r="D34" s="67"/>
      <c r="E34" s="434" t="s">
        <v>78</v>
      </c>
      <c r="F34" s="460"/>
      <c r="G34" s="115"/>
    </row>
    <row r="35" spans="1:12" ht="18" customHeight="1" thickBot="1">
      <c r="A35" s="95"/>
      <c r="B35" s="95" t="s">
        <v>76</v>
      </c>
      <c r="C35" s="93" t="s">
        <v>76</v>
      </c>
      <c r="D35" s="460"/>
      <c r="E35" s="462"/>
      <c r="F35" s="460"/>
      <c r="G35" s="462"/>
    </row>
    <row r="36" spans="1:12" ht="15.75" customHeight="1">
      <c r="B36" s="95" t="s">
        <v>76</v>
      </c>
      <c r="C36" s="225" t="s">
        <v>79</v>
      </c>
      <c r="D36" s="62"/>
      <c r="E36" s="99"/>
      <c r="F36" s="62"/>
      <c r="G36" s="62"/>
    </row>
    <row r="37" spans="1:12" ht="16.5" customHeight="1">
      <c r="A37" s="95"/>
      <c r="B37" s="95" t="s">
        <v>76</v>
      </c>
      <c r="C37" s="244" t="s">
        <v>80</v>
      </c>
      <c r="D37" s="62"/>
      <c r="E37" s="245" t="s">
        <v>81</v>
      </c>
      <c r="F37" s="63"/>
      <c r="G37" s="246"/>
      <c r="H37" s="226"/>
      <c r="I37" s="226"/>
      <c r="J37" s="226"/>
      <c r="K37" s="226"/>
      <c r="L37" s="226"/>
    </row>
    <row r="38" spans="1:12" ht="16.5" customHeight="1">
      <c r="A38" s="95"/>
      <c r="B38" s="95" t="s">
        <v>76</v>
      </c>
      <c r="C38" s="244" t="s">
        <v>82</v>
      </c>
      <c r="D38" s="62"/>
      <c r="E38" s="245" t="s">
        <v>83</v>
      </c>
      <c r="F38" s="63"/>
      <c r="G38" s="246"/>
      <c r="H38" s="226"/>
      <c r="I38" s="226"/>
      <c r="J38" s="226"/>
      <c r="K38" s="226"/>
      <c r="L38" s="226"/>
    </row>
    <row r="39" spans="1:12" ht="15.75" customHeight="1">
      <c r="B39" s="95" t="s">
        <v>76</v>
      </c>
      <c r="C39" s="244" t="s">
        <v>84</v>
      </c>
      <c r="D39" s="62"/>
      <c r="E39" s="247" t="s">
        <v>85</v>
      </c>
      <c r="F39" s="63"/>
      <c r="G39" s="246"/>
      <c r="H39" s="226"/>
      <c r="I39" s="226"/>
      <c r="J39" s="226"/>
      <c r="K39" s="226"/>
      <c r="L39" s="226"/>
    </row>
    <row r="40" spans="1:12" ht="18" customHeight="1">
      <c r="B40" s="95" t="s">
        <v>76</v>
      </c>
      <c r="C40" s="244" t="s">
        <v>86</v>
      </c>
      <c r="D40" s="62"/>
      <c r="E40" s="245" t="s">
        <v>87</v>
      </c>
      <c r="F40" s="63"/>
      <c r="G40" s="246"/>
      <c r="H40" s="226"/>
      <c r="I40" s="226"/>
      <c r="J40" s="226"/>
      <c r="K40" s="226"/>
      <c r="L40" s="226"/>
    </row>
    <row r="41" spans="1:12" ht="16.5">
      <c r="B41" s="95" t="s">
        <v>76</v>
      </c>
      <c r="C41" s="248" t="s">
        <v>88</v>
      </c>
      <c r="D41" s="62"/>
      <c r="E41" s="245"/>
      <c r="F41" s="63"/>
      <c r="G41" s="246"/>
      <c r="H41" s="226"/>
      <c r="I41" s="226"/>
      <c r="J41" s="226"/>
      <c r="K41" s="226"/>
      <c r="L41" s="226"/>
    </row>
    <row r="42" spans="1:12" ht="16.5">
      <c r="B42" s="95" t="s">
        <v>76</v>
      </c>
      <c r="C42" s="244" t="s">
        <v>89</v>
      </c>
      <c r="D42" s="62"/>
      <c r="E42" s="245" t="s">
        <v>90</v>
      </c>
      <c r="F42" s="63"/>
      <c r="G42" s="246"/>
      <c r="H42" s="226"/>
      <c r="I42" s="226"/>
      <c r="J42" s="226"/>
      <c r="K42" s="226"/>
      <c r="L42" s="226"/>
    </row>
    <row r="43" spans="1:12" ht="16.5">
      <c r="B43" s="95" t="s">
        <v>76</v>
      </c>
      <c r="C43" s="244" t="s">
        <v>91</v>
      </c>
      <c r="D43" s="116"/>
      <c r="E43" s="237" t="s">
        <v>92</v>
      </c>
      <c r="F43" s="454"/>
      <c r="G43" s="463"/>
    </row>
    <row r="44" spans="1:12" ht="16.5">
      <c r="B44" s="95" t="s">
        <v>76</v>
      </c>
      <c r="C44" s="249" t="s">
        <v>93</v>
      </c>
      <c r="D44" s="62"/>
      <c r="E44" s="250" t="s">
        <v>94</v>
      </c>
      <c r="F44" s="464"/>
      <c r="G44" s="465"/>
    </row>
    <row r="45" spans="1:12" ht="16.5">
      <c r="B45" s="95" t="s">
        <v>76</v>
      </c>
      <c r="C45" s="251" t="s">
        <v>95</v>
      </c>
      <c r="D45" s="62"/>
      <c r="E45" s="252"/>
      <c r="F45" s="454"/>
      <c r="G45" s="465"/>
    </row>
    <row r="46" spans="1:12" ht="17.25" thickBot="1">
      <c r="B46" s="95" t="s">
        <v>76</v>
      </c>
      <c r="C46" s="253" t="s">
        <v>96</v>
      </c>
      <c r="D46" s="67"/>
      <c r="E46" s="254" t="s">
        <v>97</v>
      </c>
      <c r="F46" s="460"/>
      <c r="G46" s="466"/>
    </row>
    <row r="47" spans="1:12" s="87" customFormat="1" ht="17.25" thickBot="1">
      <c r="A47" s="78"/>
      <c r="B47" s="95" t="s">
        <v>76</v>
      </c>
      <c r="C47" s="255" t="s">
        <v>98</v>
      </c>
      <c r="D47" s="67"/>
      <c r="E47" s="118"/>
      <c r="F47" s="67"/>
      <c r="G47" s="117"/>
    </row>
    <row r="48" spans="1:12" ht="15.75" customHeight="1">
      <c r="B48" s="95" t="s">
        <v>76</v>
      </c>
      <c r="C48" s="244" t="s">
        <v>99</v>
      </c>
      <c r="D48" s="62"/>
      <c r="E48" s="237" t="s">
        <v>59</v>
      </c>
      <c r="F48" s="62"/>
      <c r="G48" s="103"/>
    </row>
    <row r="49" spans="1:28" s="95" customFormat="1" ht="16.5">
      <c r="A49" s="78"/>
      <c r="C49" s="244" t="s">
        <v>100</v>
      </c>
      <c r="D49" s="62"/>
      <c r="E49" s="237" t="s">
        <v>59</v>
      </c>
      <c r="F49" s="62"/>
      <c r="G49" s="103"/>
    </row>
    <row r="50" spans="1:28" s="95" customFormat="1" ht="15.75" customHeight="1">
      <c r="A50" s="78"/>
      <c r="C50" s="244" t="s">
        <v>101</v>
      </c>
      <c r="D50" s="62"/>
      <c r="E50" s="237" t="s">
        <v>59</v>
      </c>
      <c r="F50" s="62"/>
      <c r="G50" s="103"/>
    </row>
    <row r="51" spans="1:28" ht="17.25" thickBot="1">
      <c r="B51" s="95"/>
      <c r="C51" s="256" t="s">
        <v>102</v>
      </c>
      <c r="D51" s="67"/>
      <c r="E51" s="245" t="s">
        <v>103</v>
      </c>
      <c r="F51" s="67"/>
      <c r="G51" s="117"/>
    </row>
    <row r="52" spans="1:28" ht="17.25" thickBot="1">
      <c r="B52" s="95" t="s">
        <v>104</v>
      </c>
      <c r="C52" s="119" t="s">
        <v>105</v>
      </c>
      <c r="D52" s="120"/>
      <c r="E52" s="121"/>
      <c r="F52" s="120"/>
      <c r="G52" s="120"/>
    </row>
    <row r="53" spans="1:28" ht="16.5">
      <c r="B53" s="95" t="s">
        <v>104</v>
      </c>
      <c r="C53" s="96" t="s">
        <v>106</v>
      </c>
      <c r="D53" s="62"/>
      <c r="E53" s="97" t="s">
        <v>107</v>
      </c>
      <c r="F53" s="62"/>
      <c r="G53" s="98"/>
    </row>
    <row r="54" spans="1:28" s="95" customFormat="1" ht="16.5">
      <c r="A54" s="78"/>
      <c r="B54" s="78"/>
      <c r="C54" s="96" t="s">
        <v>108</v>
      </c>
      <c r="D54" s="62"/>
      <c r="E54" s="97" t="s">
        <v>109</v>
      </c>
      <c r="F54" s="62"/>
      <c r="G54" s="98"/>
    </row>
    <row r="55" spans="1:28" s="95" customFormat="1" ht="16.5">
      <c r="A55" s="78"/>
      <c r="B55" s="78"/>
      <c r="C55" s="96" t="s">
        <v>110</v>
      </c>
      <c r="D55" s="62"/>
      <c r="E55" s="435" t="s">
        <v>111</v>
      </c>
      <c r="F55" s="62"/>
      <c r="G55" s="98"/>
    </row>
    <row r="56" spans="1:28" ht="15" customHeight="1" thickBot="1">
      <c r="C56" s="257"/>
      <c r="D56" s="258"/>
      <c r="E56" s="259"/>
      <c r="F56" s="258"/>
      <c r="G56" s="260"/>
    </row>
    <row r="57" spans="1:28" ht="17.25" thickBot="1">
      <c r="C57" s="529" t="s">
        <v>112</v>
      </c>
      <c r="D57" s="529"/>
      <c r="E57" s="529"/>
      <c r="F57" s="529"/>
      <c r="G57" s="529"/>
    </row>
    <row r="58" spans="1:28" s="95" customFormat="1" ht="17.25" thickBot="1">
      <c r="A58" s="454"/>
      <c r="B58" s="454"/>
      <c r="C58" s="530" t="s">
        <v>113</v>
      </c>
      <c r="D58" s="531"/>
      <c r="E58" s="531"/>
      <c r="F58" s="531"/>
      <c r="G58" s="532"/>
    </row>
    <row r="59" spans="1:28" ht="17.25" thickBot="1">
      <c r="A59" s="454"/>
      <c r="B59" s="454"/>
      <c r="C59" s="533" t="s">
        <v>114</v>
      </c>
      <c r="D59" s="534"/>
      <c r="E59" s="534"/>
      <c r="F59" s="534"/>
      <c r="G59" s="535"/>
    </row>
    <row r="60" spans="1:28" ht="17.25" thickBot="1">
      <c r="A60" s="454"/>
      <c r="B60" s="454"/>
      <c r="C60" s="536"/>
      <c r="D60" s="536"/>
      <c r="E60" s="536"/>
      <c r="F60" s="536"/>
      <c r="G60" s="536"/>
    </row>
    <row r="61" spans="1:28" ht="16.5">
      <c r="A61" s="454"/>
      <c r="B61" s="454"/>
      <c r="C61" s="537" t="s">
        <v>30</v>
      </c>
      <c r="D61" s="537"/>
      <c r="E61" s="537"/>
      <c r="F61" s="537"/>
      <c r="G61" s="537"/>
    </row>
    <row r="62" spans="1:28" s="95" customFormat="1" ht="16.5" customHeight="1">
      <c r="A62" s="454"/>
      <c r="B62" s="454"/>
      <c r="C62" s="520" t="s">
        <v>31</v>
      </c>
      <c r="D62" s="520"/>
      <c r="E62" s="520"/>
      <c r="F62" s="520"/>
      <c r="G62" s="520"/>
    </row>
    <row r="63" spans="1:28" s="4" customFormat="1" ht="15.75">
      <c r="A63" s="454"/>
      <c r="B63" s="62" t="s">
        <v>32</v>
      </c>
      <c r="C63" s="539" t="s">
        <v>33</v>
      </c>
      <c r="D63" s="539"/>
      <c r="E63" s="539"/>
      <c r="F63" s="539"/>
      <c r="G63" s="539"/>
      <c r="H63" s="454"/>
      <c r="I63" s="454"/>
      <c r="J63" s="454"/>
      <c r="K63" s="454"/>
      <c r="L63" s="454"/>
      <c r="M63" s="454"/>
      <c r="N63" s="454"/>
      <c r="O63" s="454"/>
      <c r="P63" s="454"/>
      <c r="Q63" s="454"/>
      <c r="R63" s="454"/>
      <c r="S63" s="454"/>
      <c r="T63" s="454"/>
      <c r="U63" s="454"/>
      <c r="V63" s="454"/>
      <c r="W63" s="454"/>
      <c r="X63" s="454"/>
      <c r="Y63" s="454"/>
      <c r="Z63" s="454"/>
      <c r="AA63" s="454"/>
      <c r="AB63" s="454"/>
    </row>
    <row r="64" spans="1:28" s="4" customFormat="1" ht="16.5">
      <c r="A64" s="78"/>
      <c r="B64" s="78"/>
      <c r="C64" s="122"/>
      <c r="D64" s="95"/>
      <c r="E64" s="122"/>
      <c r="F64" s="95"/>
      <c r="G64" s="95"/>
      <c r="H64" s="454"/>
      <c r="I64" s="454"/>
      <c r="J64" s="454"/>
      <c r="K64" s="454"/>
      <c r="L64" s="454"/>
      <c r="M64" s="454"/>
      <c r="N64" s="454"/>
      <c r="O64" s="454"/>
      <c r="P64" s="454"/>
      <c r="Q64" s="454"/>
      <c r="R64" s="454"/>
      <c r="S64" s="454"/>
      <c r="T64" s="454"/>
      <c r="U64" s="454"/>
      <c r="V64" s="454"/>
      <c r="W64" s="454"/>
      <c r="X64" s="454"/>
      <c r="Y64" s="454"/>
      <c r="Z64" s="454"/>
      <c r="AA64" s="454"/>
      <c r="AB64" s="454"/>
    </row>
    <row r="65" spans="1:28" s="4" customFormat="1" ht="16.5">
      <c r="A65" s="78"/>
      <c r="B65" s="78"/>
      <c r="C65" s="123"/>
      <c r="D65" s="123"/>
      <c r="E65" s="123"/>
      <c r="F65" s="123"/>
      <c r="G65" s="78"/>
      <c r="H65" s="454"/>
      <c r="I65" s="454"/>
      <c r="J65" s="454"/>
      <c r="K65" s="454"/>
      <c r="L65" s="454"/>
      <c r="M65" s="454"/>
      <c r="N65" s="454"/>
      <c r="O65" s="454"/>
      <c r="P65" s="454"/>
      <c r="Q65" s="454"/>
      <c r="R65" s="454"/>
      <c r="S65" s="454"/>
      <c r="T65" s="454"/>
      <c r="U65" s="454"/>
      <c r="V65" s="454"/>
      <c r="W65" s="454"/>
      <c r="X65" s="454"/>
      <c r="Y65" s="454"/>
      <c r="Z65" s="454"/>
      <c r="AA65" s="454"/>
      <c r="AB65" s="454"/>
    </row>
    <row r="66" spans="1:28" s="4" customFormat="1" ht="18.75" customHeight="1">
      <c r="A66" s="78"/>
      <c r="B66" s="78"/>
      <c r="C66" s="78"/>
      <c r="D66" s="78"/>
      <c r="E66" s="78"/>
      <c r="F66" s="78"/>
      <c r="G66" s="78"/>
      <c r="H66" s="454"/>
      <c r="I66" s="454"/>
      <c r="J66" s="454"/>
      <c r="K66" s="454"/>
      <c r="L66" s="454"/>
      <c r="M66" s="454"/>
      <c r="N66" s="454"/>
      <c r="O66" s="454"/>
      <c r="P66" s="454"/>
      <c r="Q66" s="454"/>
      <c r="R66" s="454"/>
      <c r="S66" s="454"/>
      <c r="T66" s="454"/>
      <c r="U66" s="454"/>
      <c r="V66" s="454"/>
      <c r="W66" s="454"/>
      <c r="X66" s="454"/>
      <c r="Y66" s="454"/>
      <c r="Z66" s="454"/>
      <c r="AA66" s="454"/>
      <c r="AB66" s="454"/>
    </row>
    <row r="67" spans="1:28" s="4" customFormat="1" ht="16.5">
      <c r="A67" s="78"/>
      <c r="B67" s="78"/>
      <c r="C67" s="540"/>
      <c r="D67" s="540"/>
      <c r="E67" s="540"/>
      <c r="F67" s="540"/>
      <c r="G67" s="540"/>
      <c r="H67" s="454"/>
      <c r="I67" s="454"/>
      <c r="J67" s="454"/>
      <c r="K67" s="454"/>
      <c r="L67" s="454"/>
      <c r="M67" s="454"/>
      <c r="N67" s="454"/>
      <c r="O67" s="454"/>
      <c r="P67" s="454"/>
      <c r="Q67" s="454"/>
      <c r="R67" s="454"/>
      <c r="S67" s="454"/>
      <c r="T67" s="454"/>
      <c r="U67" s="454"/>
      <c r="V67" s="454"/>
      <c r="W67" s="454"/>
      <c r="X67" s="454"/>
      <c r="Y67" s="454"/>
      <c r="Z67" s="454"/>
      <c r="AA67" s="454"/>
      <c r="AB67" s="454"/>
    </row>
    <row r="68" spans="1:28" s="4" customFormat="1" ht="16.5">
      <c r="A68" s="78"/>
      <c r="B68" s="78"/>
      <c r="C68" s="540"/>
      <c r="D68" s="540"/>
      <c r="E68" s="540"/>
      <c r="F68" s="540"/>
      <c r="G68" s="540"/>
      <c r="H68" s="454"/>
      <c r="I68" s="454"/>
      <c r="J68" s="454"/>
      <c r="K68" s="454"/>
      <c r="L68" s="454"/>
      <c r="M68" s="454"/>
      <c r="N68" s="454"/>
      <c r="O68" s="454"/>
      <c r="P68" s="454"/>
      <c r="Q68" s="454"/>
      <c r="R68" s="454"/>
      <c r="S68" s="454"/>
      <c r="T68" s="454"/>
      <c r="U68" s="454"/>
      <c r="V68" s="454"/>
      <c r="W68" s="454"/>
      <c r="X68" s="454"/>
      <c r="Y68" s="454"/>
      <c r="Z68" s="454"/>
      <c r="AA68" s="454"/>
      <c r="AB68" s="454"/>
    </row>
    <row r="69" spans="1:28" ht="16.5">
      <c r="C69" s="540"/>
      <c r="D69" s="540"/>
      <c r="E69" s="540"/>
      <c r="F69" s="540"/>
      <c r="G69" s="540"/>
    </row>
    <row r="70" spans="1:28" ht="15" customHeight="1">
      <c r="C70" s="540"/>
      <c r="D70" s="540"/>
      <c r="E70" s="540"/>
      <c r="F70" s="540"/>
      <c r="G70" s="540"/>
    </row>
    <row r="71" spans="1:28" ht="15" customHeight="1">
      <c r="C71" s="123"/>
      <c r="D71" s="123"/>
      <c r="E71" s="123"/>
      <c r="F71" s="123"/>
    </row>
    <row r="72" spans="1:28" ht="16.5">
      <c r="C72" s="538"/>
      <c r="D72" s="538"/>
      <c r="E72" s="538"/>
    </row>
    <row r="73" spans="1:28" ht="16.5">
      <c r="C73" s="538"/>
      <c r="D73" s="538"/>
      <c r="E73" s="538"/>
    </row>
    <row r="74" spans="1:28" ht="18.75" customHeight="1"/>
    <row r="75" spans="1:28" ht="16.5"/>
    <row r="76" spans="1:28" ht="16.5"/>
    <row r="77" spans="1:28" ht="16.5"/>
    <row r="78" spans="1:28" ht="16.5"/>
    <row r="79" spans="1:28" ht="16.5"/>
    <row r="80" spans="1:28" ht="16.5"/>
    <row r="81" ht="16.5"/>
    <row r="82" ht="16.5"/>
    <row r="83" ht="16.5"/>
    <row r="84" ht="16.5"/>
    <row r="85" ht="16.5"/>
    <row r="86" ht="16.5"/>
    <row r="87" ht="16.5"/>
    <row r="88" ht="16.5"/>
    <row r="89" ht="16.5"/>
    <row r="90" ht="16.5"/>
    <row r="91" ht="16.5"/>
    <row r="92" ht="16.5"/>
    <row r="93" ht="16.5"/>
    <row r="94" ht="16.5"/>
    <row r="95" ht="16.5"/>
  </sheetData>
  <sheetProtection selectLockedCells="1"/>
  <dataConsolidate/>
  <mergeCells count="19">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s>
  <hyperlinks>
    <hyperlink ref="C44" r:id="rId1" display="Reporting currency (ISO-4217)" xr:uid="{00000000-0004-0000-0100-000000000000}"/>
    <hyperlink ref="C47" r:id="rId2" location="r4-7" xr:uid="{00000000-0004-0000-0100-000001000000}"/>
    <hyperlink ref="C32" r:id="rId3" location="r7-2" display="Public debate (Requirement 7.1)" xr:uid="{00000000-0004-0000-0100-000002000000}"/>
    <hyperlink ref="E34" r:id="rId4" xr:uid="{00000000-0004-0000-0100-000003000000}"/>
    <hyperlink ref="E55" r:id="rId5" xr:uid="{00000000-0004-0000-0100-000004000000}"/>
  </hyperlinks>
  <pageMargins left="0.25" right="0.25" top="0.75" bottom="0.75" header="0.3" footer="0.3"/>
  <pageSetup paperSize="8" fitToHeight="0" orientation="landscape" horizontalDpi="2400" verticalDpi="2400"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2"/>
  </sheetPr>
  <dimension ref="A1:S15"/>
  <sheetViews>
    <sheetView topLeftCell="A10" zoomScaleNormal="100" workbookViewId="0">
      <selection activeCell="H13" sqref="H13"/>
    </sheetView>
  </sheetViews>
  <sheetFormatPr defaultColWidth="10.5" defaultRowHeight="16.5"/>
  <cols>
    <col min="1" max="1" width="14.875" style="150" customWidth="1"/>
    <col min="2" max="2" width="48" style="150" customWidth="1"/>
    <col min="3" max="3" width="3" style="150" customWidth="1"/>
    <col min="4" max="4" width="30.375" style="150" customWidth="1"/>
    <col min="5" max="5" width="3" style="150" customWidth="1"/>
    <col min="6" max="6" width="30.375" style="150" customWidth="1"/>
    <col min="7" max="7" width="3" style="150" customWidth="1"/>
    <col min="8" max="8" width="30.375"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1241</v>
      </c>
      <c r="B1" s="262"/>
      <c r="C1" s="262"/>
      <c r="D1" s="262"/>
    </row>
    <row r="3" spans="1:19" s="26" customFormat="1" ht="173.25">
      <c r="A3" s="446" t="s">
        <v>1242</v>
      </c>
      <c r="B3" s="347" t="s">
        <v>1243</v>
      </c>
      <c r="D3" s="336" t="s">
        <v>522</v>
      </c>
      <c r="F3" s="40"/>
      <c r="H3" s="40"/>
      <c r="J3" s="467"/>
      <c r="L3" s="468" t="s">
        <v>1244</v>
      </c>
      <c r="N3" s="468" t="s">
        <v>1245</v>
      </c>
      <c r="P3" s="468" t="s">
        <v>1246</v>
      </c>
      <c r="R3" s="469"/>
    </row>
    <row r="4" spans="1:19" s="25" customFormat="1" ht="19.5">
      <c r="A4" s="38"/>
      <c r="B4" s="31"/>
      <c r="D4" s="31"/>
      <c r="F4" s="31"/>
      <c r="H4" s="31"/>
      <c r="J4" s="32"/>
      <c r="L4" s="32"/>
    </row>
    <row r="5" spans="1:19"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26" customFormat="1" ht="47.25">
      <c r="A7" s="446" t="s">
        <v>175</v>
      </c>
      <c r="B7" s="337" t="s">
        <v>1247</v>
      </c>
      <c r="C7" s="269"/>
      <c r="D7" s="379" t="s">
        <v>177</v>
      </c>
      <c r="E7" s="339"/>
      <c r="F7" s="382" t="s">
        <v>1248</v>
      </c>
      <c r="G7" s="269"/>
      <c r="H7" s="383" t="s">
        <v>1249</v>
      </c>
      <c r="J7" s="467"/>
      <c r="L7" s="469"/>
      <c r="M7" s="25"/>
      <c r="N7" s="469"/>
      <c r="O7" s="25"/>
      <c r="P7" s="469"/>
      <c r="Q7" s="25"/>
      <c r="R7" s="469"/>
    </row>
    <row r="8" spans="1:19" s="25" customFormat="1" ht="19.5">
      <c r="A8" s="38"/>
      <c r="B8" s="341"/>
      <c r="C8" s="267"/>
      <c r="D8" s="342"/>
      <c r="E8" s="343"/>
      <c r="F8" s="342"/>
      <c r="G8" s="267"/>
      <c r="H8" s="342"/>
      <c r="J8" s="32"/>
      <c r="L8" s="32"/>
      <c r="N8" s="32"/>
      <c r="P8" s="32"/>
      <c r="R8" s="32"/>
    </row>
    <row r="9" spans="1:19" s="7" customFormat="1" ht="33">
      <c r="A9" s="478"/>
      <c r="B9" s="276" t="s">
        <v>1250</v>
      </c>
      <c r="C9" s="264"/>
      <c r="D9" s="379" t="s">
        <v>177</v>
      </c>
      <c r="E9" s="344"/>
      <c r="F9" s="382" t="s">
        <v>1248</v>
      </c>
      <c r="G9" s="267"/>
      <c r="H9" s="383" t="s">
        <v>1251</v>
      </c>
      <c r="I9" s="25"/>
      <c r="J9" s="544"/>
      <c r="K9" s="25"/>
      <c r="L9" s="469"/>
      <c r="M9" s="25"/>
      <c r="N9" s="469"/>
      <c r="O9" s="25"/>
      <c r="P9" s="469"/>
      <c r="Q9" s="25"/>
      <c r="R9" s="469"/>
      <c r="S9" s="25"/>
    </row>
    <row r="10" spans="1:19" s="7" customFormat="1" ht="33">
      <c r="A10" s="478"/>
      <c r="B10" s="333" t="s">
        <v>1252</v>
      </c>
      <c r="C10" s="264"/>
      <c r="D10" s="380">
        <v>1728921.64</v>
      </c>
      <c r="E10" s="344"/>
      <c r="F10" s="379" t="s">
        <v>499</v>
      </c>
      <c r="G10" s="269"/>
      <c r="H10" s="383" t="s">
        <v>1253</v>
      </c>
      <c r="I10" s="26"/>
      <c r="J10" s="568"/>
      <c r="K10" s="26"/>
      <c r="L10" s="469"/>
      <c r="M10" s="26"/>
      <c r="N10" s="469"/>
      <c r="O10" s="26"/>
      <c r="P10" s="469"/>
      <c r="Q10" s="26"/>
      <c r="R10" s="469"/>
      <c r="S10" s="26"/>
    </row>
    <row r="11" spans="1:19" s="7" customFormat="1" ht="66">
      <c r="A11" s="478"/>
      <c r="B11" s="333" t="s">
        <v>1254</v>
      </c>
      <c r="C11" s="264"/>
      <c r="D11" s="381" t="s">
        <v>177</v>
      </c>
      <c r="E11" s="344"/>
      <c r="F11" s="382" t="s">
        <v>1255</v>
      </c>
      <c r="G11" s="269"/>
      <c r="H11" s="382" t="s">
        <v>1256</v>
      </c>
      <c r="I11" s="26"/>
      <c r="J11" s="568"/>
      <c r="K11" s="26"/>
      <c r="L11" s="469"/>
      <c r="M11" s="26"/>
      <c r="N11" s="469"/>
      <c r="O11" s="26"/>
      <c r="P11" s="469"/>
      <c r="Q11" s="26"/>
      <c r="R11" s="469"/>
      <c r="S11" s="26"/>
    </row>
    <row r="12" spans="1:19" s="7" customFormat="1" ht="157.5">
      <c r="A12" s="478"/>
      <c r="B12" s="333" t="s">
        <v>1257</v>
      </c>
      <c r="C12" s="264"/>
      <c r="D12" s="381" t="s">
        <v>59</v>
      </c>
      <c r="E12" s="344"/>
      <c r="F12" s="382" t="s">
        <v>1255</v>
      </c>
      <c r="G12" s="269"/>
      <c r="H12" s="383" t="s">
        <v>1258</v>
      </c>
      <c r="I12" s="26"/>
      <c r="J12" s="568"/>
      <c r="K12" s="26"/>
      <c r="L12" s="468" t="s">
        <v>1259</v>
      </c>
      <c r="M12" s="26"/>
      <c r="N12" s="468" t="s">
        <v>1260</v>
      </c>
      <c r="O12" s="26"/>
      <c r="P12" s="468" t="s">
        <v>1261</v>
      </c>
      <c r="Q12" s="26"/>
      <c r="R12" s="469"/>
      <c r="S12" s="26"/>
    </row>
    <row r="13" spans="1:19" s="7" customFormat="1" ht="393.75">
      <c r="A13" s="478"/>
      <c r="B13" s="333" t="s">
        <v>1262</v>
      </c>
      <c r="C13" s="264"/>
      <c r="D13" s="379" t="s">
        <v>177</v>
      </c>
      <c r="E13" s="344"/>
      <c r="F13" s="382"/>
      <c r="G13" s="269"/>
      <c r="H13" s="265"/>
      <c r="I13" s="26"/>
      <c r="J13" s="569"/>
      <c r="K13" s="26"/>
      <c r="L13" s="468" t="s">
        <v>1263</v>
      </c>
      <c r="M13" s="26"/>
      <c r="N13" s="469"/>
      <c r="O13" s="26"/>
      <c r="P13" s="468" t="s">
        <v>1264</v>
      </c>
      <c r="Q13" s="26"/>
      <c r="R13" s="469"/>
      <c r="S13" s="26"/>
    </row>
    <row r="14" spans="1:19" s="152" customFormat="1">
      <c r="A14" s="151"/>
      <c r="B14" s="345"/>
    </row>
    <row r="15" spans="1:19">
      <c r="A15" s="346" t="s">
        <v>1265</v>
      </c>
      <c r="B15" s="262"/>
      <c r="C15" s="262"/>
      <c r="D15" s="262"/>
      <c r="E15" s="262"/>
    </row>
  </sheetData>
  <mergeCells count="1">
    <mergeCell ref="J9:J13"/>
  </mergeCells>
  <pageMargins left="0.7" right="0.7" top="0.75" bottom="0.75" header="0.3" footer="0.3"/>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2"/>
  </sheetPr>
  <dimension ref="A1:S12"/>
  <sheetViews>
    <sheetView topLeftCell="E12" zoomScaleNormal="100" workbookViewId="0">
      <selection activeCell="L17" sqref="L17"/>
    </sheetView>
  </sheetViews>
  <sheetFormatPr defaultColWidth="10.5" defaultRowHeight="16.5"/>
  <cols>
    <col min="1" max="1" width="17.875" style="150" customWidth="1"/>
    <col min="2" max="2" width="44" style="150" customWidth="1"/>
    <col min="3" max="3" width="3" style="150" customWidth="1"/>
    <col min="4" max="4" width="25.875" style="150" customWidth="1"/>
    <col min="5" max="5" width="3" style="150" customWidth="1"/>
    <col min="6" max="6" width="25.875" style="150" customWidth="1"/>
    <col min="7" max="7" width="3" style="150" customWidth="1"/>
    <col min="8" max="8" width="27.625"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1266</v>
      </c>
      <c r="B1" s="262"/>
      <c r="C1" s="262"/>
    </row>
    <row r="3" spans="1:19" s="26" customFormat="1" ht="157.5">
      <c r="A3" s="446" t="s">
        <v>1267</v>
      </c>
      <c r="B3" s="347" t="s">
        <v>1268</v>
      </c>
      <c r="D3" s="348" t="s">
        <v>1269</v>
      </c>
      <c r="F3" s="40"/>
      <c r="H3" s="40"/>
      <c r="J3" s="467"/>
      <c r="L3" s="468" t="s">
        <v>1270</v>
      </c>
      <c r="N3" s="469"/>
      <c r="P3" s="469"/>
      <c r="R3" s="469"/>
    </row>
    <row r="4" spans="1:19" s="25" customFormat="1" ht="19.5">
      <c r="A4" s="38"/>
      <c r="B4" s="31"/>
      <c r="D4" s="31"/>
      <c r="F4" s="31"/>
      <c r="H4" s="31"/>
      <c r="J4" s="32"/>
      <c r="L4" s="32"/>
    </row>
    <row r="5" spans="1:19"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25" customFormat="1" ht="299.25">
      <c r="A7" s="38"/>
      <c r="B7" s="349" t="s">
        <v>1271</v>
      </c>
      <c r="C7" s="420"/>
      <c r="D7" s="385" t="s">
        <v>177</v>
      </c>
      <c r="E7" s="350"/>
      <c r="F7" s="386" t="s">
        <v>1272</v>
      </c>
      <c r="G7" s="420"/>
      <c r="H7" s="388" t="s">
        <v>1273</v>
      </c>
      <c r="J7" s="544"/>
      <c r="L7" s="468" t="s">
        <v>1274</v>
      </c>
      <c r="N7" s="468" t="s">
        <v>1275</v>
      </c>
      <c r="P7" s="468" t="s">
        <v>1276</v>
      </c>
      <c r="R7" s="469"/>
    </row>
    <row r="8" spans="1:19" s="25" customFormat="1" ht="110.25">
      <c r="A8" s="38"/>
      <c r="B8" s="351" t="s">
        <v>1277</v>
      </c>
      <c r="C8" s="420"/>
      <c r="D8" s="385" t="s">
        <v>177</v>
      </c>
      <c r="E8" s="350"/>
      <c r="F8" s="387" t="s">
        <v>1278</v>
      </c>
      <c r="G8" s="420"/>
      <c r="H8" s="385" t="str">
        <f>IF(F8=[2]Lists!$K$4,"&lt; Input URL to data source &gt;",IF(F8=[2]Lists!$K$5,"&lt; Reference section in EITI Report or URL &gt;",IF(F8=[2]Lists!$K$6,"&lt; Reference evidence of non-applicability &gt;","")))</f>
        <v/>
      </c>
      <c r="J8" s="568"/>
      <c r="L8" s="468" t="s">
        <v>1279</v>
      </c>
      <c r="N8" s="469"/>
      <c r="P8" s="469"/>
      <c r="R8" s="469"/>
    </row>
    <row r="9" spans="1:19" s="25" customFormat="1" ht="58.5">
      <c r="A9" s="38"/>
      <c r="B9" s="351" t="s">
        <v>1280</v>
      </c>
      <c r="C9" s="420"/>
      <c r="D9" s="385" t="s">
        <v>177</v>
      </c>
      <c r="E9" s="350"/>
      <c r="F9" s="387" t="s">
        <v>1278</v>
      </c>
      <c r="G9" s="420"/>
      <c r="H9" s="385" t="str">
        <f>IF(F9=[2]Lists!$K$4,"&lt; Input URL to data source &gt;",IF(F9=[2]Lists!$K$5,"&lt; Reference section in EITI Report or URL &gt;",IF(F9=[2]Lists!$K$6,"&lt; Reference evidence of non-applicability &gt;","")))</f>
        <v/>
      </c>
      <c r="J9" s="568"/>
      <c r="L9" s="468"/>
      <c r="N9" s="469"/>
      <c r="P9" s="469"/>
      <c r="R9" s="469"/>
    </row>
    <row r="10" spans="1:19" s="25" customFormat="1" ht="97.5">
      <c r="A10" s="38"/>
      <c r="B10" s="351" t="s">
        <v>1281</v>
      </c>
      <c r="C10" s="420"/>
      <c r="D10" s="385" t="s">
        <v>1110</v>
      </c>
      <c r="E10" s="350"/>
      <c r="F10" s="387" t="s">
        <v>1278</v>
      </c>
      <c r="G10" s="420"/>
      <c r="H10" s="385" t="str">
        <f>IF(F10=[2]Lists!$K$4,"&lt; Input URL to data source &gt;",IF(F10=[2]Lists!$K$5,"&lt; Reference section in EITI Report or URL &gt;",IF(F10=[2]Lists!$K$6,"&lt; Reference evidence of non-applicability &gt;","")))</f>
        <v/>
      </c>
      <c r="J10" s="568"/>
      <c r="L10" s="469"/>
      <c r="N10" s="469"/>
      <c r="P10" s="469"/>
      <c r="R10" s="469"/>
    </row>
    <row r="11" spans="1:19" s="25" customFormat="1" ht="126">
      <c r="A11" s="38"/>
      <c r="B11" s="351" t="s">
        <v>1282</v>
      </c>
      <c r="C11" s="420"/>
      <c r="D11" s="385" t="s">
        <v>177</v>
      </c>
      <c r="E11" s="350"/>
      <c r="F11" s="387" t="s">
        <v>1278</v>
      </c>
      <c r="G11" s="420"/>
      <c r="H11" s="385" t="str">
        <f>IF(F11=[2]Lists!$K$4,"&lt; Input URL to data source &gt;",IF(F11=[2]Lists!$K$5,"&lt; Reference section in EITI Report or URL &gt;",IF(F11=[2]Lists!$K$6,"&lt; Reference evidence of non-applicability &gt;","")))</f>
        <v/>
      </c>
      <c r="J11" s="569"/>
      <c r="L11" s="468" t="s">
        <v>1283</v>
      </c>
      <c r="N11" s="468" t="s">
        <v>1284</v>
      </c>
      <c r="P11" s="468" t="s">
        <v>1285</v>
      </c>
      <c r="R11" s="469"/>
    </row>
    <row r="12" spans="1:19" s="152" customFormat="1" ht="409.6">
      <c r="A12" s="151"/>
      <c r="B12" s="349" t="s">
        <v>1286</v>
      </c>
      <c r="C12" s="352"/>
      <c r="D12" s="389" t="s">
        <v>59</v>
      </c>
      <c r="E12" s="353"/>
      <c r="F12" s="390">
        <v>0.79349999999999998</v>
      </c>
      <c r="G12" s="352"/>
      <c r="H12" s="391" t="s">
        <v>1287</v>
      </c>
      <c r="L12" s="514" t="s">
        <v>1288</v>
      </c>
      <c r="N12" s="468" t="s">
        <v>1289</v>
      </c>
      <c r="P12" s="405" t="s">
        <v>1290</v>
      </c>
      <c r="R12" s="384"/>
    </row>
  </sheetData>
  <mergeCells count="1">
    <mergeCell ref="J7:J11"/>
  </mergeCells>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2"/>
  </sheetPr>
  <dimension ref="A1:S10"/>
  <sheetViews>
    <sheetView zoomScaleNormal="100" workbookViewId="0">
      <selection activeCell="N3" sqref="N3"/>
    </sheetView>
  </sheetViews>
  <sheetFormatPr defaultColWidth="10.5" defaultRowHeight="16.5"/>
  <cols>
    <col min="1" max="1" width="17.5" style="150" customWidth="1"/>
    <col min="2" max="2" width="38" style="150" customWidth="1"/>
    <col min="3" max="3" width="3.375" style="150" customWidth="1"/>
    <col min="4" max="4" width="26" style="150" customWidth="1"/>
    <col min="5" max="5" width="3.375" style="150" customWidth="1"/>
    <col min="6" max="6" width="26" style="150" customWidth="1"/>
    <col min="7" max="7" width="3.375" style="150" customWidth="1"/>
    <col min="8" max="8" width="26" style="150" customWidth="1"/>
    <col min="9" max="9" width="3.375"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1291</v>
      </c>
      <c r="B1" s="262"/>
    </row>
    <row r="3" spans="1:19" s="26" customFormat="1" ht="110.25">
      <c r="A3" s="446" t="s">
        <v>1292</v>
      </c>
      <c r="B3" s="347" t="s">
        <v>1293</v>
      </c>
      <c r="D3" s="348" t="s">
        <v>1294</v>
      </c>
      <c r="F3" s="40"/>
      <c r="H3" s="40"/>
      <c r="J3" s="467"/>
      <c r="L3" s="468" t="s">
        <v>1295</v>
      </c>
      <c r="N3" s="404" t="s">
        <v>1296</v>
      </c>
      <c r="P3" s="469"/>
      <c r="R3" s="469"/>
    </row>
    <row r="4" spans="1:19" s="25" customFormat="1" ht="19.5">
      <c r="A4" s="38"/>
      <c r="B4" s="31"/>
      <c r="D4" s="273"/>
      <c r="F4" s="31"/>
      <c r="H4" s="31"/>
      <c r="J4" s="32"/>
      <c r="L4" s="32"/>
    </row>
    <row r="5" spans="1:19" s="36" customFormat="1" ht="97.5">
      <c r="A5" s="34"/>
      <c r="B5" s="35" t="s">
        <v>120</v>
      </c>
      <c r="D5" s="354"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273"/>
      <c r="F6" s="31"/>
      <c r="H6" s="31"/>
      <c r="J6" s="32"/>
      <c r="L6" s="32"/>
      <c r="N6" s="32"/>
      <c r="P6" s="32"/>
      <c r="R6" s="32"/>
    </row>
    <row r="7" spans="1:19" s="7" customFormat="1" ht="42" customHeight="1">
      <c r="A7" s="478"/>
      <c r="B7" s="340" t="s">
        <v>1297</v>
      </c>
      <c r="C7" s="264"/>
      <c r="D7" s="338" t="s">
        <v>1298</v>
      </c>
      <c r="E7" s="355"/>
      <c r="F7" s="265" t="s">
        <v>1168</v>
      </c>
      <c r="G7" s="25"/>
      <c r="H7" s="8" t="str">
        <f>IF(F7=[2]Lists!$K$4,"&lt; Input URL to data source &gt;",IF(F7=[2]Lists!$K$5,"&lt; Reference section in EITI Report or URL &gt;",IF(F7=[2]Lists!$K$6,"&lt; Reference evidence of non-applicability &gt;","")))</f>
        <v/>
      </c>
      <c r="I7" s="25"/>
      <c r="J7" s="544"/>
      <c r="K7" s="25"/>
      <c r="L7" s="469"/>
      <c r="M7" s="25"/>
      <c r="N7" s="469"/>
      <c r="O7" s="25"/>
      <c r="P7" s="469"/>
      <c r="Q7" s="25"/>
      <c r="R7" s="469"/>
      <c r="S7" s="25"/>
    </row>
    <row r="8" spans="1:19" s="54" customFormat="1" ht="41.25" customHeight="1">
      <c r="A8" s="515"/>
      <c r="B8" s="356" t="s">
        <v>1299</v>
      </c>
      <c r="C8" s="355"/>
      <c r="D8" s="338" t="s">
        <v>177</v>
      </c>
      <c r="E8" s="355"/>
      <c r="F8" s="265" t="str">
        <f>IF(D8=[2]Lists!$K$4,"&lt; Input URL to data source &gt;",IF(D8=[2]Lists!$K$5,"&lt; Reference section in EITI Report or URL &gt;",IF(D8=[2]Lists!$K$6,"&lt; Reference evidence of non-applicability &gt;","")))</f>
        <v/>
      </c>
      <c r="G8" s="516"/>
      <c r="H8" s="8" t="str">
        <f>IF(F8=[2]Lists!$K$4,"&lt; Input URL to data source &gt;",IF(F8=[2]Lists!$K$5,"&lt; Reference section in EITI Report or URL &gt;",IF(F8=[2]Lists!$K$6,"&lt; Reference evidence of non-applicability &gt;","")))</f>
        <v/>
      </c>
      <c r="I8" s="516"/>
      <c r="J8" s="568"/>
      <c r="K8" s="55"/>
      <c r="L8" s="469"/>
      <c r="M8" s="55"/>
      <c r="N8" s="469"/>
      <c r="O8" s="55"/>
      <c r="P8" s="469"/>
      <c r="Q8" s="55"/>
      <c r="R8" s="469"/>
      <c r="S8" s="516"/>
    </row>
    <row r="9" spans="1:19" s="54" customFormat="1" ht="79.5" customHeight="1">
      <c r="A9" s="515"/>
      <c r="B9" s="357" t="s">
        <v>1300</v>
      </c>
      <c r="C9" s="355"/>
      <c r="D9" s="338" t="s">
        <v>1301</v>
      </c>
      <c r="E9" s="355"/>
      <c r="F9" s="265" t="str">
        <f>IF(D9=[2]Lists!$K$4,"&lt; Input URL to data source &gt;",IF(D9=[2]Lists!$K$5,"&lt; Reference section in EITI Report or URL &gt;",IF(D9=[2]Lists!$K$6,"&lt; Reference evidence of non-applicability &gt;","")))</f>
        <v/>
      </c>
      <c r="G9" s="516"/>
      <c r="H9" s="8" t="str">
        <f>IF(F9=[2]Lists!$K$4,"&lt; Input URL to data source &gt;",IF(F9=[2]Lists!$K$5,"&lt; Reference section in EITI Report or URL &gt;",IF(F9=[2]Lists!$K$6,"&lt; Reference evidence of non-applicability &gt;","")))</f>
        <v/>
      </c>
      <c r="I9" s="516"/>
      <c r="J9" s="569"/>
      <c r="K9" s="55"/>
      <c r="L9" s="469"/>
      <c r="M9" s="55"/>
      <c r="N9" s="469"/>
      <c r="O9" s="55"/>
      <c r="P9" s="469"/>
      <c r="Q9" s="55"/>
      <c r="R9" s="469"/>
      <c r="S9" s="516"/>
    </row>
    <row r="10" spans="1:19" s="152" customFormat="1">
      <c r="A10" s="151"/>
    </row>
  </sheetData>
  <mergeCells count="1">
    <mergeCell ref="J7:J9"/>
  </mergeCells>
  <pageMargins left="0.7" right="0.7" top="0.75" bottom="0.75" header="0.3" footer="0.3"/>
  <pageSetup paperSize="8"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2"/>
  </sheetPr>
  <dimension ref="A1:S26"/>
  <sheetViews>
    <sheetView topLeftCell="A7" zoomScaleNormal="100" workbookViewId="0">
      <selection activeCell="H3" sqref="H3"/>
    </sheetView>
  </sheetViews>
  <sheetFormatPr defaultColWidth="10.5" defaultRowHeight="16.5"/>
  <cols>
    <col min="1" max="1" width="22" style="150" customWidth="1"/>
    <col min="2" max="2" width="45.5" style="150" customWidth="1"/>
    <col min="3" max="3" width="3" style="150" customWidth="1"/>
    <col min="4" max="4" width="24.5" style="150" customWidth="1"/>
    <col min="5" max="5" width="3" style="150" customWidth="1"/>
    <col min="6" max="6" width="24.5" style="150" customWidth="1"/>
    <col min="7" max="7" width="3" style="150" customWidth="1"/>
    <col min="8" max="8" width="24.5"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1302</v>
      </c>
      <c r="B1" s="262"/>
    </row>
    <row r="3" spans="1:19" s="26" customFormat="1" ht="391.5">
      <c r="A3" s="446" t="s">
        <v>1303</v>
      </c>
      <c r="B3" s="335" t="s">
        <v>1304</v>
      </c>
      <c r="D3" s="348" t="s">
        <v>1305</v>
      </c>
      <c r="F3" s="40"/>
      <c r="H3" s="40"/>
      <c r="J3" s="467"/>
      <c r="L3" s="370" t="s">
        <v>1306</v>
      </c>
      <c r="N3" s="368" t="s">
        <v>399</v>
      </c>
      <c r="P3" s="468"/>
      <c r="R3" s="469"/>
    </row>
    <row r="4" spans="1:19" s="25" customFormat="1" ht="19.5">
      <c r="A4" s="38"/>
      <c r="B4" s="31"/>
      <c r="D4" s="31"/>
      <c r="F4" s="31"/>
      <c r="H4" s="31"/>
      <c r="J4" s="32"/>
      <c r="L4" s="32"/>
    </row>
    <row r="5" spans="1:19"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7" customFormat="1" ht="66">
      <c r="A7" s="478"/>
      <c r="B7" s="340" t="s">
        <v>1307</v>
      </c>
      <c r="C7" s="264"/>
      <c r="D7" s="379" t="s">
        <v>1308</v>
      </c>
      <c r="E7" s="264"/>
      <c r="F7" s="379" t="s">
        <v>1309</v>
      </c>
      <c r="G7" s="267"/>
      <c r="H7" s="265" t="s">
        <v>1310</v>
      </c>
      <c r="I7" s="25"/>
      <c r="J7" s="544"/>
      <c r="K7" s="25"/>
      <c r="L7" s="468" t="s">
        <v>1311</v>
      </c>
      <c r="M7" s="25"/>
      <c r="N7" s="469"/>
      <c r="O7" s="25"/>
      <c r="P7" s="469"/>
      <c r="Q7" s="25"/>
      <c r="R7" s="469"/>
      <c r="S7" s="25"/>
    </row>
    <row r="8" spans="1:19" s="7" customFormat="1" ht="236.25">
      <c r="A8" s="478"/>
      <c r="B8" s="340" t="s">
        <v>1312</v>
      </c>
      <c r="C8" s="264"/>
      <c r="D8" s="379" t="s">
        <v>1313</v>
      </c>
      <c r="E8" s="264"/>
      <c r="F8" s="379" t="s">
        <v>1314</v>
      </c>
      <c r="G8" s="269"/>
      <c r="H8" s="268" t="s">
        <v>438</v>
      </c>
      <c r="I8" s="26"/>
      <c r="J8" s="568"/>
      <c r="K8" s="26"/>
      <c r="L8" s="468" t="s">
        <v>1315</v>
      </c>
      <c r="M8" s="26"/>
      <c r="N8" s="468" t="s">
        <v>1316</v>
      </c>
      <c r="O8" s="26"/>
      <c r="P8" s="468" t="s">
        <v>1317</v>
      </c>
      <c r="Q8" s="26"/>
      <c r="R8" s="469"/>
      <c r="S8" s="26"/>
    </row>
    <row r="9" spans="1:19" s="7" customFormat="1" ht="94.5">
      <c r="A9" s="478"/>
      <c r="B9" s="340" t="s">
        <v>1318</v>
      </c>
      <c r="C9" s="264"/>
      <c r="D9" s="379" t="s">
        <v>1319</v>
      </c>
      <c r="E9" s="264"/>
      <c r="F9" s="379" t="s">
        <v>1320</v>
      </c>
      <c r="G9" s="267"/>
      <c r="H9" s="358" t="s">
        <v>1321</v>
      </c>
      <c r="I9" s="25"/>
      <c r="J9" s="568"/>
      <c r="K9" s="25"/>
      <c r="L9" s="468" t="s">
        <v>1322</v>
      </c>
      <c r="M9" s="25"/>
      <c r="N9" s="469"/>
      <c r="O9" s="25"/>
      <c r="P9" s="468" t="s">
        <v>1323</v>
      </c>
      <c r="Q9" s="25"/>
      <c r="R9" s="469"/>
      <c r="S9" s="25"/>
    </row>
    <row r="10" spans="1:19" s="7" customFormat="1">
      <c r="A10" s="478"/>
      <c r="B10" s="340" t="s">
        <v>1324</v>
      </c>
      <c r="C10" s="264"/>
      <c r="D10" s="393" t="s">
        <v>285</v>
      </c>
      <c r="E10" s="264"/>
      <c r="F10" s="265" t="str">
        <f>IF(D10=[2]Lists!$K$4,"&lt; Input URL to data source &gt;",IF(D10=[2]Lists!$K$5,"&lt; Reference section in EITI Report or URL &gt;",IF(D10=[2]Lists!$K$6,"&lt; Reference evidence of non-applicability &gt;","")))</f>
        <v/>
      </c>
      <c r="G10" s="269"/>
      <c r="H10" s="265" t="str">
        <f>IF(F10=[2]Lists!$K$4,"&lt; Input URL to data source &gt;",IF(F10=[2]Lists!$K$5,"&lt; Reference section in EITI Report or URL &gt;",IF(F10=[2]Lists!$K$6,"&lt; Reference evidence of non-applicability &gt;","")))</f>
        <v/>
      </c>
      <c r="I10" s="26"/>
      <c r="J10" s="568"/>
      <c r="K10" s="26"/>
      <c r="L10" s="469"/>
      <c r="M10" s="26"/>
      <c r="N10" s="469"/>
      <c r="O10" s="26"/>
      <c r="P10" s="469"/>
      <c r="Q10" s="26"/>
      <c r="R10" s="469"/>
      <c r="S10" s="26"/>
    </row>
    <row r="11" spans="1:19" s="7" customFormat="1" ht="283.5">
      <c r="A11" s="478"/>
      <c r="B11" s="340" t="s">
        <v>1325</v>
      </c>
      <c r="C11" s="264"/>
      <c r="D11" s="379" t="s">
        <v>59</v>
      </c>
      <c r="E11" s="264"/>
      <c r="F11" s="265" t="s">
        <v>1326</v>
      </c>
      <c r="G11" s="267"/>
      <c r="H11" s="265" t="s">
        <v>1327</v>
      </c>
      <c r="I11" s="25"/>
      <c r="J11" s="568"/>
      <c r="K11" s="25"/>
      <c r="L11" s="468" t="s">
        <v>1328</v>
      </c>
      <c r="M11" s="25"/>
      <c r="N11" s="469"/>
      <c r="O11" s="25"/>
      <c r="P11" s="468" t="s">
        <v>1329</v>
      </c>
      <c r="Q11" s="25"/>
      <c r="R11" s="469"/>
      <c r="S11" s="25"/>
    </row>
    <row r="12" spans="1:19" s="7" customFormat="1" ht="33">
      <c r="A12" s="478"/>
      <c r="B12" s="340" t="s">
        <v>1330</v>
      </c>
      <c r="C12" s="264"/>
      <c r="D12" s="379" t="s">
        <v>59</v>
      </c>
      <c r="E12" s="264"/>
      <c r="F12" s="265" t="s">
        <v>1331</v>
      </c>
      <c r="G12" s="355"/>
      <c r="H12" s="265" t="s">
        <v>438</v>
      </c>
      <c r="I12" s="153"/>
      <c r="J12" s="568"/>
      <c r="K12" s="153"/>
      <c r="L12" s="469" t="s">
        <v>1332</v>
      </c>
      <c r="M12" s="153"/>
      <c r="N12" s="469"/>
      <c r="O12" s="153"/>
      <c r="P12" s="468"/>
      <c r="Q12" s="153"/>
      <c r="R12" s="469"/>
      <c r="S12" s="153"/>
    </row>
    <row r="13" spans="1:19" s="52" customFormat="1" ht="409.5">
      <c r="A13" s="511"/>
      <c r="B13" s="359" t="s">
        <v>1333</v>
      </c>
      <c r="C13" s="325"/>
      <c r="D13" s="379" t="s">
        <v>1173</v>
      </c>
      <c r="E13" s="325"/>
      <c r="F13" s="326"/>
      <c r="G13" s="360"/>
      <c r="H13" s="326"/>
      <c r="I13" s="158"/>
      <c r="J13" s="568"/>
      <c r="K13" s="158"/>
      <c r="L13" s="517" t="s">
        <v>1334</v>
      </c>
      <c r="M13" s="158"/>
      <c r="N13" s="517" t="s">
        <v>1335</v>
      </c>
      <c r="O13" s="158"/>
      <c r="P13" s="517" t="s">
        <v>1336</v>
      </c>
      <c r="Q13" s="158"/>
      <c r="R13" s="512"/>
      <c r="S13" s="158"/>
    </row>
    <row r="14" spans="1:19" s="52" customFormat="1" ht="78.75">
      <c r="A14" s="511"/>
      <c r="B14" s="333" t="s">
        <v>1337</v>
      </c>
      <c r="C14" s="325"/>
      <c r="D14" s="379" t="s">
        <v>285</v>
      </c>
      <c r="E14" s="325"/>
      <c r="F14" s="326"/>
      <c r="G14" s="360"/>
      <c r="H14" s="326"/>
      <c r="I14" s="158"/>
      <c r="J14" s="568"/>
      <c r="K14" s="158"/>
      <c r="L14" s="517" t="s">
        <v>1338</v>
      </c>
      <c r="M14" s="158"/>
      <c r="N14" s="517" t="s">
        <v>1339</v>
      </c>
      <c r="O14" s="158"/>
      <c r="P14" s="406" t="s">
        <v>1340</v>
      </c>
      <c r="Q14" s="158"/>
      <c r="R14" s="512"/>
      <c r="S14" s="158"/>
    </row>
    <row r="15" spans="1:19" s="52" customFormat="1" ht="78.75">
      <c r="A15" s="511"/>
      <c r="B15" s="333" t="s">
        <v>1341</v>
      </c>
      <c r="C15" s="325"/>
      <c r="D15" s="379" t="s">
        <v>285</v>
      </c>
      <c r="E15" s="325"/>
      <c r="F15" s="326"/>
      <c r="G15" s="360"/>
      <c r="H15" s="326"/>
      <c r="I15" s="158"/>
      <c r="J15" s="568"/>
      <c r="K15" s="158"/>
      <c r="L15" s="517" t="s">
        <v>1342</v>
      </c>
      <c r="M15" s="158"/>
      <c r="N15" s="517" t="s">
        <v>1343</v>
      </c>
      <c r="O15" s="158"/>
      <c r="P15" s="406" t="s">
        <v>1344</v>
      </c>
      <c r="Q15" s="158"/>
      <c r="R15" s="512"/>
      <c r="S15" s="158"/>
    </row>
    <row r="16" spans="1:19" s="52" customFormat="1" ht="132">
      <c r="A16" s="511"/>
      <c r="B16" s="333" t="s">
        <v>1345</v>
      </c>
      <c r="C16" s="325"/>
      <c r="D16" s="379" t="s">
        <v>285</v>
      </c>
      <c r="E16" s="325"/>
      <c r="F16" s="326"/>
      <c r="G16" s="360"/>
      <c r="H16" s="326"/>
      <c r="I16" s="158"/>
      <c r="J16" s="568"/>
      <c r="K16" s="158"/>
      <c r="L16" s="517" t="s">
        <v>1346</v>
      </c>
      <c r="M16" s="158"/>
      <c r="N16" s="517" t="s">
        <v>1347</v>
      </c>
      <c r="O16" s="158"/>
      <c r="P16" s="406" t="s">
        <v>1348</v>
      </c>
      <c r="Q16" s="158"/>
      <c r="R16" s="512"/>
      <c r="S16" s="158"/>
    </row>
    <row r="17" spans="1:19" s="52" customFormat="1" ht="49.5">
      <c r="A17" s="511"/>
      <c r="B17" s="333" t="s">
        <v>1349</v>
      </c>
      <c r="C17" s="325"/>
      <c r="D17" s="379" t="s">
        <v>285</v>
      </c>
      <c r="E17" s="325"/>
      <c r="F17" s="326"/>
      <c r="G17" s="360"/>
      <c r="H17" s="326"/>
      <c r="I17" s="158"/>
      <c r="J17" s="568"/>
      <c r="K17" s="158"/>
      <c r="L17" s="517" t="s">
        <v>1350</v>
      </c>
      <c r="M17" s="158"/>
      <c r="N17" s="517" t="s">
        <v>1351</v>
      </c>
      <c r="O17" s="158"/>
      <c r="P17" s="406" t="s">
        <v>1352</v>
      </c>
      <c r="Q17" s="158"/>
      <c r="R17" s="512"/>
      <c r="S17" s="158"/>
    </row>
    <row r="18" spans="1:19" s="52" customFormat="1" ht="99">
      <c r="A18" s="511"/>
      <c r="B18" s="333" t="s">
        <v>1353</v>
      </c>
      <c r="C18" s="325"/>
      <c r="D18" s="379" t="s">
        <v>285</v>
      </c>
      <c r="E18" s="325"/>
      <c r="F18" s="326"/>
      <c r="G18" s="360"/>
      <c r="H18" s="326"/>
      <c r="I18" s="158"/>
      <c r="J18" s="568"/>
      <c r="K18" s="158"/>
      <c r="L18" s="512"/>
      <c r="M18" s="158"/>
      <c r="N18" s="512"/>
      <c r="O18" s="158"/>
      <c r="P18" s="512"/>
      <c r="Q18" s="158"/>
      <c r="R18" s="512"/>
      <c r="S18" s="158"/>
    </row>
    <row r="19" spans="1:19" s="52" customFormat="1" ht="99">
      <c r="A19" s="511"/>
      <c r="B19" s="333" t="s">
        <v>1354</v>
      </c>
      <c r="C19" s="325"/>
      <c r="D19" s="379" t="s">
        <v>285</v>
      </c>
      <c r="E19" s="325"/>
      <c r="F19" s="326"/>
      <c r="G19" s="360"/>
      <c r="H19" s="326"/>
      <c r="I19" s="158"/>
      <c r="J19" s="568"/>
      <c r="K19" s="158"/>
      <c r="L19" s="512"/>
      <c r="M19" s="158"/>
      <c r="N19" s="512"/>
      <c r="O19" s="158"/>
      <c r="P19" s="512"/>
      <c r="Q19" s="158"/>
      <c r="R19" s="512"/>
      <c r="S19" s="158"/>
    </row>
    <row r="20" spans="1:19" s="52" customFormat="1" ht="49.5">
      <c r="A20" s="511"/>
      <c r="B20" s="333" t="s">
        <v>1355</v>
      </c>
      <c r="C20" s="325"/>
      <c r="D20" s="379" t="s">
        <v>285</v>
      </c>
      <c r="E20" s="325"/>
      <c r="F20" s="326"/>
      <c r="G20" s="360"/>
      <c r="H20" s="326"/>
      <c r="I20" s="158"/>
      <c r="J20" s="568"/>
      <c r="K20" s="158"/>
      <c r="L20" s="512"/>
      <c r="M20" s="158"/>
      <c r="N20" s="512"/>
      <c r="O20" s="158"/>
      <c r="P20" s="512"/>
      <c r="Q20" s="158"/>
      <c r="R20" s="512"/>
      <c r="S20" s="158"/>
    </row>
    <row r="21" spans="1:19" s="52" customFormat="1" ht="82.5">
      <c r="A21" s="511"/>
      <c r="B21" s="359" t="s">
        <v>1356</v>
      </c>
      <c r="C21" s="325"/>
      <c r="D21" s="379" t="s">
        <v>1173</v>
      </c>
      <c r="E21" s="325"/>
      <c r="F21" s="326"/>
      <c r="G21" s="360"/>
      <c r="H21" s="326"/>
      <c r="I21" s="158"/>
      <c r="J21" s="568"/>
      <c r="K21" s="158"/>
      <c r="L21" s="512"/>
      <c r="M21" s="158"/>
      <c r="N21" s="512"/>
      <c r="O21" s="158"/>
      <c r="P21" s="512"/>
      <c r="Q21" s="158"/>
      <c r="R21" s="512"/>
      <c r="S21" s="158"/>
    </row>
    <row r="22" spans="1:19" s="52" customFormat="1" ht="66">
      <c r="A22" s="511"/>
      <c r="B22" s="333" t="s">
        <v>1357</v>
      </c>
      <c r="C22" s="325"/>
      <c r="D22" s="379" t="s">
        <v>285</v>
      </c>
      <c r="E22" s="325"/>
      <c r="F22" s="326"/>
      <c r="G22" s="360"/>
      <c r="H22" s="326"/>
      <c r="I22" s="158"/>
      <c r="J22" s="568"/>
      <c r="K22" s="158"/>
      <c r="L22" s="512"/>
      <c r="M22" s="158"/>
      <c r="N22" s="512"/>
      <c r="O22" s="158"/>
      <c r="P22" s="512"/>
      <c r="Q22" s="158"/>
      <c r="R22" s="512"/>
      <c r="S22" s="158"/>
    </row>
    <row r="23" spans="1:19" s="52" customFormat="1" ht="49.5">
      <c r="A23" s="511"/>
      <c r="B23" s="333" t="s">
        <v>1358</v>
      </c>
      <c r="C23" s="325"/>
      <c r="D23" s="379" t="s">
        <v>285</v>
      </c>
      <c r="E23" s="325"/>
      <c r="F23" s="326"/>
      <c r="G23" s="360"/>
      <c r="H23" s="326"/>
      <c r="I23" s="158"/>
      <c r="J23" s="568"/>
      <c r="K23" s="158"/>
      <c r="L23" s="512"/>
      <c r="M23" s="158"/>
      <c r="N23" s="512"/>
      <c r="O23" s="158"/>
      <c r="P23" s="512"/>
      <c r="Q23" s="158"/>
      <c r="R23" s="512"/>
      <c r="S23" s="158"/>
    </row>
    <row r="24" spans="1:19" s="52" customFormat="1" ht="66">
      <c r="A24" s="511"/>
      <c r="B24" s="333" t="s">
        <v>1359</v>
      </c>
      <c r="C24" s="325"/>
      <c r="D24" s="379" t="s">
        <v>285</v>
      </c>
      <c r="E24" s="325"/>
      <c r="F24" s="326"/>
      <c r="G24" s="360"/>
      <c r="H24" s="392"/>
      <c r="I24" s="158"/>
      <c r="J24" s="568"/>
      <c r="K24" s="158"/>
      <c r="L24" s="512"/>
      <c r="M24" s="158"/>
      <c r="N24" s="512"/>
      <c r="O24" s="158"/>
      <c r="P24" s="512"/>
      <c r="Q24" s="158"/>
      <c r="R24" s="512"/>
      <c r="S24" s="158"/>
    </row>
    <row r="25" spans="1:19" s="52" customFormat="1" ht="33">
      <c r="A25" s="511"/>
      <c r="B25" s="333" t="s">
        <v>1360</v>
      </c>
      <c r="C25" s="325"/>
      <c r="D25" s="379" t="s">
        <v>285</v>
      </c>
      <c r="E25" s="325"/>
      <c r="F25" s="326"/>
      <c r="G25" s="360"/>
      <c r="H25" s="326"/>
      <c r="I25" s="158"/>
      <c r="J25" s="569"/>
      <c r="K25" s="158"/>
      <c r="L25" s="512"/>
      <c r="M25" s="158"/>
      <c r="N25" s="512"/>
      <c r="O25" s="158"/>
      <c r="P25" s="512"/>
      <c r="Q25" s="158"/>
      <c r="R25" s="512"/>
      <c r="S25" s="158"/>
    </row>
    <row r="26" spans="1:19" s="152" customFormat="1">
      <c r="A26" s="151"/>
      <c r="B26" s="159"/>
    </row>
  </sheetData>
  <mergeCells count="1">
    <mergeCell ref="J7:J25"/>
  </mergeCells>
  <hyperlinks>
    <hyperlink ref="H8" r:id="rId1" xr:uid="{00000000-0004-0000-1600-000000000000}"/>
    <hyperlink ref="H9" r:id="rId2" display="http://qkb.gov.al/     h.ttp://www.klsh.org.al/web/Raporte_Auditimi_201_1.php" xr:uid="{00000000-0004-0000-1600-000001000000}"/>
  </hyperlinks>
  <pageMargins left="0.7" right="0.7" top="0.75" bottom="0.75" header="0.3" footer="0.3"/>
  <pageSetup paperSize="8" orientation="landscape" horizontalDpi="1200" verticalDpi="1200"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S14"/>
  <sheetViews>
    <sheetView topLeftCell="A16" zoomScaleNormal="100" workbookViewId="0">
      <selection activeCell="J8" sqref="J8"/>
    </sheetView>
  </sheetViews>
  <sheetFormatPr defaultColWidth="10.5" defaultRowHeight="16.5"/>
  <cols>
    <col min="1" max="1" width="16" style="150" customWidth="1"/>
    <col min="2" max="2" width="46.375" style="150" customWidth="1"/>
    <col min="3" max="3" width="3.375" style="150" customWidth="1"/>
    <col min="4" max="4" width="25.875" style="150" customWidth="1"/>
    <col min="5" max="5" width="3.375" style="150" customWidth="1"/>
    <col min="6" max="6" width="25.875" style="150" customWidth="1"/>
    <col min="7" max="7" width="3.375" style="150" customWidth="1"/>
    <col min="8" max="8" width="25.875" style="150" customWidth="1"/>
    <col min="9" max="9" width="3.375"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49" t="s">
        <v>1361</v>
      </c>
    </row>
    <row r="3" spans="1:19" s="26" customFormat="1" ht="126.75" customHeight="1">
      <c r="A3" s="446" t="s">
        <v>1362</v>
      </c>
      <c r="B3" s="39" t="s">
        <v>1363</v>
      </c>
      <c r="D3" s="8" t="s">
        <v>311</v>
      </c>
      <c r="F3" s="40"/>
      <c r="H3" s="40"/>
      <c r="J3" s="467"/>
      <c r="L3" s="468" t="s">
        <v>1364</v>
      </c>
      <c r="N3" s="469"/>
      <c r="P3" s="469"/>
      <c r="R3" s="469"/>
    </row>
    <row r="4" spans="1:19" s="25" customFormat="1" ht="19.5">
      <c r="A4" s="38"/>
      <c r="B4" s="31"/>
      <c r="D4" s="31"/>
      <c r="F4" s="31"/>
      <c r="H4" s="31"/>
      <c r="J4" s="32"/>
      <c r="L4" s="32"/>
    </row>
    <row r="5" spans="1:19"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7" customFormat="1" ht="104.25" customHeight="1">
      <c r="A6" s="518"/>
      <c r="B6" s="432" t="s">
        <v>1365</v>
      </c>
      <c r="C6" s="470"/>
      <c r="D6" s="377" t="s">
        <v>1366</v>
      </c>
      <c r="E6" s="470"/>
      <c r="F6" s="8"/>
      <c r="G6" s="25"/>
      <c r="H6" s="377" t="s">
        <v>1367</v>
      </c>
      <c r="I6" s="25"/>
      <c r="J6" s="473"/>
      <c r="K6" s="25"/>
      <c r="L6" s="468"/>
      <c r="M6" s="25"/>
      <c r="N6" s="468" t="s">
        <v>1368</v>
      </c>
      <c r="O6" s="25"/>
      <c r="P6" s="468" t="s">
        <v>1369</v>
      </c>
      <c r="Q6" s="25"/>
      <c r="R6" s="469"/>
      <c r="S6" s="25"/>
    </row>
    <row r="7" spans="1:19" s="7" customFormat="1" ht="126.75" customHeight="1">
      <c r="A7" s="518"/>
      <c r="B7" s="433" t="s">
        <v>1370</v>
      </c>
      <c r="C7" s="470"/>
      <c r="D7" s="8" t="s">
        <v>177</v>
      </c>
      <c r="E7" s="470"/>
      <c r="F7" s="8"/>
      <c r="G7" s="25"/>
      <c r="H7" s="377" t="s">
        <v>1371</v>
      </c>
      <c r="I7" s="25"/>
      <c r="J7" s="474"/>
      <c r="K7" s="25"/>
      <c r="L7" s="468" t="s">
        <v>1372</v>
      </c>
      <c r="M7" s="25"/>
      <c r="N7" s="468" t="s">
        <v>1373</v>
      </c>
      <c r="O7" s="25"/>
      <c r="P7" s="469" t="s">
        <v>1374</v>
      </c>
      <c r="Q7" s="25"/>
      <c r="R7" s="469"/>
      <c r="S7" s="25"/>
    </row>
    <row r="8" spans="1:19" s="7" customFormat="1" ht="80.25" customHeight="1">
      <c r="A8" s="518"/>
      <c r="B8" s="433" t="s">
        <v>1375</v>
      </c>
      <c r="C8" s="470"/>
      <c r="D8" s="8" t="s">
        <v>204</v>
      </c>
      <c r="E8" s="470"/>
      <c r="F8" s="47" t="s">
        <v>1376</v>
      </c>
      <c r="G8" s="26"/>
      <c r="H8" s="47"/>
      <c r="I8" s="26"/>
      <c r="J8" s="474"/>
      <c r="K8" s="26"/>
      <c r="L8" s="469"/>
      <c r="M8" s="26"/>
      <c r="N8" s="468" t="s">
        <v>1377</v>
      </c>
      <c r="O8" s="26"/>
      <c r="P8" s="469" t="s">
        <v>1157</v>
      </c>
      <c r="Q8" s="26"/>
      <c r="R8" s="469"/>
      <c r="S8" s="26"/>
    </row>
    <row r="9" spans="1:19" s="7" customFormat="1" ht="88.5" customHeight="1">
      <c r="A9" s="518"/>
      <c r="B9" s="433" t="s">
        <v>1378</v>
      </c>
      <c r="C9" s="470"/>
      <c r="D9" s="8" t="s">
        <v>1379</v>
      </c>
      <c r="E9" s="470"/>
      <c r="F9" s="8"/>
      <c r="G9" s="25"/>
      <c r="H9" s="8"/>
      <c r="I9" s="25"/>
      <c r="J9" s="474"/>
      <c r="K9" s="25"/>
      <c r="L9" s="469"/>
      <c r="M9" s="25"/>
      <c r="N9" s="469" t="s">
        <v>1380</v>
      </c>
      <c r="O9" s="25"/>
      <c r="P9" s="469" t="s">
        <v>1381</v>
      </c>
      <c r="Q9" s="25"/>
      <c r="R9" s="469"/>
      <c r="S9" s="25"/>
    </row>
    <row r="10" spans="1:19" s="7" customFormat="1" ht="100.5" customHeight="1">
      <c r="A10" s="518"/>
      <c r="B10" s="433" t="s">
        <v>1382</v>
      </c>
      <c r="C10" s="470"/>
      <c r="D10" s="8"/>
      <c r="E10" s="470"/>
      <c r="F10" s="8"/>
      <c r="G10" s="25"/>
      <c r="H10" s="8"/>
      <c r="I10" s="25"/>
      <c r="J10" s="474"/>
      <c r="K10" s="25"/>
      <c r="L10" s="469"/>
      <c r="M10" s="25"/>
      <c r="N10" s="469" t="s">
        <v>1380</v>
      </c>
      <c r="O10" s="25"/>
      <c r="P10" s="469" t="s">
        <v>1383</v>
      </c>
      <c r="Q10" s="25"/>
      <c r="R10" s="469"/>
      <c r="S10" s="25"/>
    </row>
    <row r="11" spans="1:19" s="7" customFormat="1" ht="100.5" customHeight="1">
      <c r="A11" s="518"/>
      <c r="B11" s="433" t="s">
        <v>1384</v>
      </c>
      <c r="C11" s="470"/>
      <c r="D11" s="8" t="s">
        <v>177</v>
      </c>
      <c r="E11" s="470"/>
      <c r="F11" s="8"/>
      <c r="G11" s="25"/>
      <c r="H11" s="377" t="s">
        <v>1385</v>
      </c>
      <c r="I11" s="25"/>
      <c r="J11" s="474"/>
      <c r="K11" s="25"/>
      <c r="L11" s="469"/>
      <c r="M11" s="25"/>
      <c r="N11" s="468" t="s">
        <v>1386</v>
      </c>
      <c r="O11" s="25"/>
      <c r="P11" s="469" t="s">
        <v>1157</v>
      </c>
      <c r="Q11" s="25"/>
      <c r="R11" s="469"/>
      <c r="S11" s="25"/>
    </row>
    <row r="12" spans="1:19" s="7" customFormat="1" ht="72.75" customHeight="1">
      <c r="A12" s="518"/>
      <c r="B12" s="433" t="s">
        <v>1387</v>
      </c>
      <c r="C12" s="470"/>
      <c r="D12" s="8" t="s">
        <v>1379</v>
      </c>
      <c r="E12" s="470"/>
      <c r="F12" s="8"/>
      <c r="G12" s="25"/>
      <c r="H12" s="377" t="s">
        <v>1388</v>
      </c>
      <c r="I12" s="25"/>
      <c r="J12" s="474"/>
      <c r="K12" s="25"/>
      <c r="L12" s="469"/>
      <c r="M12" s="25"/>
      <c r="N12" s="468" t="s">
        <v>1389</v>
      </c>
      <c r="O12" s="25"/>
      <c r="P12" s="469" t="s">
        <v>1157</v>
      </c>
      <c r="Q12" s="25"/>
      <c r="R12" s="469"/>
      <c r="S12" s="25"/>
    </row>
    <row r="13" spans="1:19" s="7" customFormat="1" ht="135.75" customHeight="1">
      <c r="A13" s="518"/>
      <c r="B13" s="432" t="s">
        <v>1390</v>
      </c>
      <c r="C13" s="470"/>
      <c r="D13" s="8" t="s">
        <v>221</v>
      </c>
      <c r="E13" s="470"/>
      <c r="F13" s="8"/>
      <c r="G13" s="25"/>
      <c r="H13" s="377" t="s">
        <v>1391</v>
      </c>
      <c r="I13" s="25"/>
      <c r="J13" s="475"/>
      <c r="K13" s="25"/>
      <c r="L13" s="468" t="s">
        <v>1392</v>
      </c>
      <c r="M13" s="25"/>
      <c r="N13" s="468"/>
      <c r="O13" s="25"/>
      <c r="P13" s="468" t="s">
        <v>1393</v>
      </c>
      <c r="Q13" s="25"/>
      <c r="R13" s="469"/>
      <c r="S13" s="25"/>
    </row>
    <row r="14" spans="1:19" s="152" customFormat="1">
      <c r="A14" s="151"/>
    </row>
  </sheetData>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T22"/>
  <sheetViews>
    <sheetView topLeftCell="A16" zoomScale="85" zoomScaleNormal="85" workbookViewId="0">
      <selection activeCell="F9" sqref="F9"/>
    </sheetView>
  </sheetViews>
  <sheetFormatPr defaultColWidth="10.5" defaultRowHeight="16.5"/>
  <cols>
    <col min="1" max="1" width="18.375" style="155" customWidth="1"/>
    <col min="2" max="2" width="37.875" style="150" customWidth="1"/>
    <col min="3" max="3" width="3" style="150" customWidth="1"/>
    <col min="4" max="4" width="27" style="150" customWidth="1"/>
    <col min="5" max="5" width="3" style="150" customWidth="1"/>
    <col min="6" max="6" width="27" style="150" customWidth="1"/>
    <col min="7" max="7" width="3" style="150" customWidth="1"/>
    <col min="8" max="8" width="27"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49" t="s">
        <v>1394</v>
      </c>
    </row>
    <row r="3" spans="1:19" s="26" customFormat="1" ht="110.25">
      <c r="A3" s="446" t="s">
        <v>1395</v>
      </c>
      <c r="B3" s="39" t="s">
        <v>1396</v>
      </c>
      <c r="D3" s="8" t="s">
        <v>311</v>
      </c>
      <c r="F3" s="40"/>
      <c r="H3" s="40"/>
      <c r="J3" s="467"/>
      <c r="L3" s="468" t="s">
        <v>1397</v>
      </c>
      <c r="N3" s="469"/>
      <c r="P3" s="469"/>
      <c r="R3" s="469"/>
    </row>
    <row r="4" spans="1:19" s="25" customFormat="1" ht="19.5">
      <c r="A4" s="50"/>
      <c r="B4" s="31"/>
      <c r="D4" s="31"/>
      <c r="F4" s="31"/>
      <c r="H4" s="31"/>
      <c r="J4" s="32"/>
      <c r="L4" s="32"/>
    </row>
    <row r="5" spans="1:19" s="36" customFormat="1" ht="97.5">
      <c r="A5" s="49"/>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50"/>
      <c r="B6" s="31"/>
      <c r="D6" s="31"/>
      <c r="F6" s="31"/>
      <c r="H6" s="31"/>
      <c r="J6" s="32"/>
      <c r="L6" s="32"/>
      <c r="N6" s="32"/>
      <c r="P6" s="32"/>
      <c r="R6" s="32"/>
    </row>
    <row r="7" spans="1:19" s="26" customFormat="1" ht="63">
      <c r="A7" s="446" t="s">
        <v>175</v>
      </c>
      <c r="B7" s="39" t="s">
        <v>1398</v>
      </c>
      <c r="D7" s="8" t="s">
        <v>177</v>
      </c>
      <c r="F7" s="40"/>
      <c r="H7" s="40"/>
      <c r="J7" s="467"/>
      <c r="L7" s="468" t="s">
        <v>1399</v>
      </c>
      <c r="N7" s="469" t="s">
        <v>1400</v>
      </c>
      <c r="P7" s="469"/>
      <c r="R7" s="469"/>
    </row>
    <row r="8" spans="1:19" s="25" customFormat="1" ht="19.5">
      <c r="A8" s="50"/>
      <c r="B8" s="31"/>
      <c r="D8" s="31"/>
      <c r="F8" s="31"/>
      <c r="H8" s="31"/>
      <c r="J8" s="32"/>
      <c r="L8" s="32"/>
      <c r="N8" s="32"/>
      <c r="P8" s="32"/>
      <c r="R8" s="32"/>
    </row>
    <row r="9" spans="1:19" s="7" customFormat="1" ht="409.5">
      <c r="A9" s="552" t="s">
        <v>1401</v>
      </c>
      <c r="B9" s="37" t="s">
        <v>1402</v>
      </c>
      <c r="C9" s="470"/>
      <c r="D9" s="377" t="s">
        <v>1403</v>
      </c>
      <c r="E9" s="470"/>
      <c r="F9" s="8"/>
      <c r="G9" s="55"/>
      <c r="H9" s="377" t="s">
        <v>1404</v>
      </c>
      <c r="I9" s="55"/>
      <c r="J9" s="544"/>
      <c r="K9" s="25"/>
      <c r="L9" s="468" t="s">
        <v>1405</v>
      </c>
      <c r="M9" s="25"/>
      <c r="N9" s="468" t="s">
        <v>1406</v>
      </c>
      <c r="O9" s="25"/>
      <c r="P9" s="468" t="s">
        <v>1407</v>
      </c>
      <c r="Q9" s="25"/>
      <c r="R9" s="469"/>
      <c r="S9" s="25"/>
    </row>
    <row r="10" spans="1:19" s="7" customFormat="1" ht="94.5">
      <c r="A10" s="554"/>
      <c r="B10" s="42" t="s">
        <v>1408</v>
      </c>
      <c r="C10" s="470"/>
      <c r="D10" s="8" t="s">
        <v>177</v>
      </c>
      <c r="E10" s="470"/>
      <c r="F10" s="440" t="s">
        <v>1409</v>
      </c>
      <c r="G10" s="55"/>
      <c r="H10" s="377" t="s">
        <v>1410</v>
      </c>
      <c r="I10" s="55"/>
      <c r="J10" s="607"/>
      <c r="K10" s="25"/>
      <c r="L10" s="469"/>
      <c r="M10" s="25"/>
      <c r="N10" s="468" t="s">
        <v>1411</v>
      </c>
      <c r="O10" s="25"/>
      <c r="P10" s="468" t="s">
        <v>1412</v>
      </c>
      <c r="Q10" s="25"/>
      <c r="R10" s="469"/>
      <c r="S10" s="25"/>
    </row>
    <row r="11" spans="1:19" s="7" customFormat="1" ht="141.75">
      <c r="A11" s="554"/>
      <c r="B11" s="42" t="s">
        <v>1413</v>
      </c>
      <c r="C11" s="470"/>
      <c r="D11" s="8" t="s">
        <v>177</v>
      </c>
      <c r="E11" s="470"/>
      <c r="F11" s="440" t="s">
        <v>1414</v>
      </c>
      <c r="G11" s="26"/>
      <c r="H11" s="377" t="s">
        <v>1410</v>
      </c>
      <c r="I11" s="26"/>
      <c r="J11" s="607"/>
      <c r="K11" s="26"/>
      <c r="L11" s="469"/>
      <c r="M11" s="26"/>
      <c r="N11" s="468" t="s">
        <v>1415</v>
      </c>
      <c r="O11" s="26"/>
      <c r="P11" s="468" t="s">
        <v>1416</v>
      </c>
      <c r="Q11" s="26"/>
      <c r="R11" s="469"/>
      <c r="S11" s="26"/>
    </row>
    <row r="12" spans="1:19" s="7" customFormat="1" ht="157.5">
      <c r="A12" s="554"/>
      <c r="B12" s="42" t="s">
        <v>1417</v>
      </c>
      <c r="C12" s="470"/>
      <c r="D12" s="8" t="s">
        <v>177</v>
      </c>
      <c r="E12" s="470"/>
      <c r="F12" s="8"/>
      <c r="G12" s="26"/>
      <c r="H12" s="377" t="s">
        <v>1418</v>
      </c>
      <c r="I12" s="26"/>
      <c r="J12" s="607"/>
      <c r="K12" s="26"/>
      <c r="L12" s="468" t="s">
        <v>1419</v>
      </c>
      <c r="M12" s="26"/>
      <c r="N12" s="468" t="s">
        <v>1420</v>
      </c>
      <c r="O12" s="26"/>
      <c r="P12" s="468" t="s">
        <v>1421</v>
      </c>
      <c r="Q12" s="26"/>
      <c r="R12" s="469"/>
      <c r="S12" s="26"/>
    </row>
    <row r="13" spans="1:19" s="7" customFormat="1">
      <c r="A13" s="447"/>
      <c r="B13" s="42"/>
      <c r="C13" s="470"/>
      <c r="D13" s="17"/>
      <c r="E13" s="470"/>
      <c r="F13" s="17"/>
      <c r="G13" s="26"/>
      <c r="H13" s="17"/>
      <c r="I13" s="26"/>
      <c r="J13" s="470"/>
      <c r="K13" s="26"/>
      <c r="L13" s="470"/>
      <c r="M13" s="26"/>
      <c r="N13" s="470"/>
      <c r="O13" s="26"/>
      <c r="P13" s="470"/>
      <c r="Q13" s="26"/>
      <c r="R13" s="470"/>
      <c r="S13" s="26"/>
    </row>
    <row r="14" spans="1:19" s="7" customFormat="1" ht="31.5">
      <c r="A14" s="552" t="s">
        <v>1422</v>
      </c>
      <c r="B14" s="37" t="s">
        <v>1402</v>
      </c>
      <c r="C14" s="470"/>
      <c r="D14" s="8" t="s">
        <v>221</v>
      </c>
      <c r="E14" s="470"/>
      <c r="F14" s="8"/>
      <c r="G14" s="55"/>
      <c r="H14" s="8" t="str">
        <f>IF(F14=[2]Lists!$K$4,"&lt; Input URL to data source &gt;",IF(F14=[2]Lists!$K$5,"&lt; Reference section in EITI Report or URL &gt;",IF(F14=[2]Lists!$K$6,"&lt; Reference evidence of non-applicability &gt;","")))</f>
        <v/>
      </c>
      <c r="I14" s="55"/>
      <c r="J14" s="544"/>
      <c r="K14" s="25"/>
      <c r="L14" s="469"/>
      <c r="M14" s="25"/>
      <c r="N14" s="469" t="s">
        <v>1423</v>
      </c>
      <c r="O14" s="25"/>
      <c r="P14" s="469"/>
      <c r="Q14" s="25"/>
      <c r="R14" s="469"/>
      <c r="S14" s="25"/>
    </row>
    <row r="15" spans="1:19" s="7" customFormat="1" ht="31.5">
      <c r="A15" s="554"/>
      <c r="B15" s="42" t="s">
        <v>1408</v>
      </c>
      <c r="C15" s="470"/>
      <c r="D15" s="8" t="s">
        <v>285</v>
      </c>
      <c r="E15" s="470"/>
      <c r="F15" s="8"/>
      <c r="G15" s="55"/>
      <c r="H15" s="8"/>
      <c r="I15" s="55"/>
      <c r="J15" s="607"/>
      <c r="K15" s="25"/>
      <c r="L15" s="469"/>
      <c r="M15" s="25"/>
      <c r="N15" s="469"/>
      <c r="O15" s="25"/>
      <c r="P15" s="469"/>
      <c r="Q15" s="25"/>
      <c r="R15" s="469"/>
      <c r="S15" s="25"/>
    </row>
    <row r="16" spans="1:19" s="7" customFormat="1" ht="78.75">
      <c r="A16" s="554"/>
      <c r="B16" s="42" t="s">
        <v>1413</v>
      </c>
      <c r="C16" s="470"/>
      <c r="D16" s="8" t="s">
        <v>285</v>
      </c>
      <c r="E16" s="470"/>
      <c r="F16" s="8"/>
      <c r="G16" s="26"/>
      <c r="H16" s="8"/>
      <c r="I16" s="26"/>
      <c r="J16" s="607"/>
      <c r="K16" s="26"/>
      <c r="L16" s="469"/>
      <c r="M16" s="26"/>
      <c r="N16" s="469"/>
      <c r="O16" s="26"/>
      <c r="P16" s="469"/>
      <c r="Q16" s="26"/>
      <c r="R16" s="469"/>
      <c r="S16" s="26"/>
    </row>
    <row r="17" spans="1:20" s="7" customFormat="1" ht="63">
      <c r="A17" s="554"/>
      <c r="B17" s="42" t="s">
        <v>1417</v>
      </c>
      <c r="C17" s="470"/>
      <c r="D17" s="8" t="s">
        <v>285</v>
      </c>
      <c r="E17" s="470"/>
      <c r="F17" s="8"/>
      <c r="G17" s="26"/>
      <c r="H17" s="8"/>
      <c r="I17" s="26"/>
      <c r="J17" s="607"/>
      <c r="K17" s="26"/>
      <c r="L17" s="469"/>
      <c r="M17" s="26"/>
      <c r="N17" s="469"/>
      <c r="O17" s="26"/>
      <c r="P17" s="469"/>
      <c r="Q17" s="26"/>
      <c r="R17" s="469"/>
      <c r="S17" s="26"/>
      <c r="T17" s="470"/>
    </row>
    <row r="18" spans="1:20" s="7" customFormat="1">
      <c r="A18" s="447"/>
      <c r="B18" s="42"/>
      <c r="C18" s="470"/>
      <c r="D18" s="17"/>
      <c r="E18" s="470"/>
      <c r="F18" s="17"/>
      <c r="G18" s="26"/>
      <c r="H18" s="17"/>
      <c r="I18" s="26"/>
      <c r="J18" s="470"/>
      <c r="K18" s="26"/>
      <c r="L18" s="470"/>
      <c r="M18" s="26"/>
      <c r="N18" s="470"/>
      <c r="O18" s="26"/>
      <c r="P18" s="470"/>
      <c r="Q18" s="26"/>
      <c r="R18" s="470"/>
      <c r="S18" s="26"/>
      <c r="T18" s="470"/>
    </row>
    <row r="19" spans="1:20" s="153" customFormat="1" ht="409.5">
      <c r="A19" s="157"/>
      <c r="B19" s="37" t="s">
        <v>1424</v>
      </c>
      <c r="D19" s="8" t="s">
        <v>177</v>
      </c>
      <c r="E19" s="470"/>
      <c r="F19" s="440"/>
      <c r="G19" s="55"/>
      <c r="H19" s="377" t="s">
        <v>1425</v>
      </c>
      <c r="I19" s="55"/>
      <c r="J19" s="608" t="s">
        <v>1426</v>
      </c>
      <c r="K19" s="25"/>
      <c r="L19" s="468" t="s">
        <v>1427</v>
      </c>
      <c r="M19" s="25"/>
      <c r="N19" s="468" t="s">
        <v>1428</v>
      </c>
      <c r="O19" s="25"/>
      <c r="P19" s="468" t="s">
        <v>1429</v>
      </c>
      <c r="Q19" s="25"/>
      <c r="R19" s="469"/>
      <c r="S19" s="25"/>
      <c r="T19" s="470"/>
    </row>
    <row r="20" spans="1:20" s="153" customFormat="1" ht="78.75">
      <c r="A20" s="157"/>
      <c r="B20" s="37" t="s">
        <v>1430</v>
      </c>
      <c r="D20" s="8"/>
      <c r="E20" s="470"/>
      <c r="F20" s="377"/>
      <c r="G20" s="55"/>
      <c r="H20" s="8"/>
      <c r="I20" s="55"/>
      <c r="J20" s="609"/>
      <c r="K20" s="25"/>
      <c r="L20" s="468" t="s">
        <v>1431</v>
      </c>
      <c r="M20" s="25"/>
      <c r="N20" s="469"/>
      <c r="O20" s="25"/>
      <c r="P20" s="468"/>
      <c r="Q20" s="25"/>
      <c r="R20" s="469"/>
      <c r="S20" s="25"/>
      <c r="T20" s="470"/>
    </row>
    <row r="21" spans="1:20" s="153" customFormat="1" ht="141.75">
      <c r="A21" s="157"/>
      <c r="B21" s="37" t="s">
        <v>1432</v>
      </c>
      <c r="D21" s="8" t="s">
        <v>177</v>
      </c>
      <c r="E21" s="470"/>
      <c r="F21" s="8"/>
      <c r="G21" s="55"/>
      <c r="H21" s="377" t="s">
        <v>1433</v>
      </c>
      <c r="I21" s="55"/>
      <c r="J21" s="610"/>
      <c r="K21" s="25"/>
      <c r="L21" s="468"/>
      <c r="M21" s="25"/>
      <c r="N21" s="468" t="s">
        <v>1434</v>
      </c>
      <c r="O21" s="25"/>
      <c r="P21" s="468" t="s">
        <v>1435</v>
      </c>
      <c r="Q21" s="25"/>
      <c r="R21" s="469"/>
      <c r="S21" s="25"/>
      <c r="T21" s="470"/>
    </row>
    <row r="22" spans="1:20" s="152" customFormat="1">
      <c r="A22" s="154"/>
    </row>
  </sheetData>
  <mergeCells count="5">
    <mergeCell ref="A9:A12"/>
    <mergeCell ref="J9:J12"/>
    <mergeCell ref="J19:J21"/>
    <mergeCell ref="A14:A17"/>
    <mergeCell ref="J14:J17"/>
  </mergeCells>
  <hyperlinks>
    <hyperlink ref="F10" r:id="rId1" xr:uid="{00000000-0004-0000-1800-000000000000}"/>
    <hyperlink ref="F11" r:id="rId2" xr:uid="{00000000-0004-0000-1800-000001000000}"/>
  </hyperlinks>
  <pageMargins left="0.7" right="0.7" top="0.75" bottom="0.75" header="0.3" footer="0.3"/>
  <pageSetup paperSize="8" orientation="landscape" horizontalDpi="1200" verticalDpi="1200" r:id="rId3"/>
  <headerFooter>
    <oddHeader>&amp;C&amp;G</oddHeader>
  </headerFooter>
  <legacyDrawingHF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S9"/>
  <sheetViews>
    <sheetView topLeftCell="G7" zoomScaleNormal="100" workbookViewId="0">
      <selection activeCell="P8" sqref="P8"/>
    </sheetView>
  </sheetViews>
  <sheetFormatPr defaultColWidth="10.5" defaultRowHeight="16.5"/>
  <cols>
    <col min="1" max="1" width="13.5" style="150" customWidth="1"/>
    <col min="2" max="2" width="37" style="150" customWidth="1"/>
    <col min="3" max="3" width="2.875" style="150" customWidth="1"/>
    <col min="4" max="4" width="22" style="150" customWidth="1"/>
    <col min="5" max="5" width="2.875" style="150" customWidth="1"/>
    <col min="6" max="6" width="22" style="150" customWidth="1"/>
    <col min="7" max="7" width="2.875" style="150" customWidth="1"/>
    <col min="8" max="8" width="22" style="150" customWidth="1"/>
    <col min="9" max="9" width="2.875"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49" t="s">
        <v>1436</v>
      </c>
    </row>
    <row r="3" spans="1:19" s="26" customFormat="1" ht="126">
      <c r="A3" s="446" t="s">
        <v>1437</v>
      </c>
      <c r="B3" s="335" t="s">
        <v>1438</v>
      </c>
      <c r="D3" s="8" t="s">
        <v>311</v>
      </c>
      <c r="F3" s="40"/>
      <c r="H3" s="40"/>
      <c r="J3" s="467"/>
      <c r="L3" s="468" t="s">
        <v>1439</v>
      </c>
      <c r="N3" s="469"/>
      <c r="P3" s="469"/>
      <c r="R3" s="469"/>
    </row>
    <row r="4" spans="1:19" s="25" customFormat="1" ht="19.5">
      <c r="A4" s="38"/>
      <c r="B4" s="31"/>
      <c r="D4" s="31"/>
      <c r="F4" s="31"/>
      <c r="H4" s="31"/>
      <c r="J4" s="32"/>
      <c r="L4" s="32"/>
    </row>
    <row r="5" spans="1:19"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7" customFormat="1" ht="198">
      <c r="A7" s="478"/>
      <c r="B7" s="37" t="s">
        <v>1440</v>
      </c>
      <c r="C7" s="470"/>
      <c r="D7" s="377" t="s">
        <v>139</v>
      </c>
      <c r="E7" s="470"/>
      <c r="F7" s="425" t="s">
        <v>1441</v>
      </c>
      <c r="G7" s="25"/>
      <c r="H7" s="377" t="s">
        <v>1442</v>
      </c>
      <c r="I7" s="25"/>
      <c r="J7" s="544"/>
      <c r="K7" s="25"/>
      <c r="L7" s="468" t="s">
        <v>1443</v>
      </c>
      <c r="M7" s="25"/>
      <c r="N7" s="468" t="s">
        <v>1444</v>
      </c>
      <c r="O7" s="25"/>
      <c r="P7" s="469" t="s">
        <v>1445</v>
      </c>
      <c r="Q7" s="25"/>
      <c r="R7" s="469"/>
      <c r="S7" s="25"/>
    </row>
    <row r="8" spans="1:19" s="7" customFormat="1" ht="409.5">
      <c r="A8" s="478"/>
      <c r="B8" s="37" t="s">
        <v>1446</v>
      </c>
      <c r="C8" s="470"/>
      <c r="D8" s="377" t="s">
        <v>238</v>
      </c>
      <c r="E8" s="470"/>
      <c r="F8" s="377" t="s">
        <v>1447</v>
      </c>
      <c r="G8" s="26"/>
      <c r="H8" s="377" t="s">
        <v>1448</v>
      </c>
      <c r="I8" s="26"/>
      <c r="J8" s="568"/>
      <c r="K8" s="26"/>
      <c r="L8" s="468" t="s">
        <v>1449</v>
      </c>
      <c r="M8" s="26"/>
      <c r="N8" s="469"/>
      <c r="O8" s="26"/>
      <c r="P8" s="469"/>
      <c r="Q8" s="26"/>
      <c r="R8" s="469"/>
      <c r="S8" s="26"/>
    </row>
    <row r="9" spans="1:19" s="9" customFormat="1" ht="47.25">
      <c r="A9" s="479"/>
      <c r="B9" s="41" t="s">
        <v>1450</v>
      </c>
      <c r="C9" s="480"/>
      <c r="D9" s="426" t="s">
        <v>557</v>
      </c>
      <c r="E9" s="480"/>
      <c r="F9" s="426" t="s">
        <v>1451</v>
      </c>
      <c r="G9" s="33"/>
      <c r="H9" s="10" t="s">
        <v>208</v>
      </c>
      <c r="I9" s="33"/>
      <c r="J9" s="611"/>
      <c r="K9" s="33"/>
      <c r="L9" s="482"/>
      <c r="M9" s="33"/>
      <c r="N9" s="482"/>
      <c r="O9" s="33"/>
      <c r="P9" s="482"/>
      <c r="Q9" s="33"/>
      <c r="R9" s="482"/>
      <c r="S9" s="33"/>
    </row>
  </sheetData>
  <mergeCells count="1">
    <mergeCell ref="J7:J9"/>
  </mergeCells>
  <hyperlinks>
    <hyperlink ref="F7" display="www.akbn.gov.al ;     financat.gov.al. tatime.gov.al;                                     Revenue allocation procedure : Instruction no. 26, dated 4.9.2008 “On national taxes”, as amended, sets the reconciliation procedures necessary to ensure accurate al" xr:uid="{00000000-0004-0000-1900-000000000000}"/>
  </hyperlinks>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J23"/>
  <sheetViews>
    <sheetView topLeftCell="H20" zoomScaleNormal="100" workbookViewId="0">
      <selection activeCell="A3" sqref="A3"/>
    </sheetView>
  </sheetViews>
  <sheetFormatPr defaultColWidth="10.5" defaultRowHeight="16.5"/>
  <cols>
    <col min="1" max="1" width="15.5" style="150" customWidth="1"/>
    <col min="2" max="2" width="41.5" style="150" customWidth="1"/>
    <col min="3" max="3" width="3" style="150" customWidth="1"/>
    <col min="4" max="4" width="23.5" style="150" customWidth="1"/>
    <col min="5" max="5" width="3" style="150" customWidth="1"/>
    <col min="6" max="6" width="23.5" style="150" customWidth="1"/>
    <col min="7" max="7" width="3" style="150" customWidth="1"/>
    <col min="8" max="8" width="23.5"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36" ht="27">
      <c r="A1" s="149" t="s">
        <v>1452</v>
      </c>
    </row>
    <row r="3" spans="1:36" s="26" customFormat="1" ht="126">
      <c r="A3" s="446" t="s">
        <v>1453</v>
      </c>
      <c r="B3" s="335" t="s">
        <v>1454</v>
      </c>
      <c r="D3" s="8" t="s">
        <v>311</v>
      </c>
      <c r="F3" s="40"/>
      <c r="H3" s="40"/>
      <c r="J3" s="467"/>
      <c r="L3" s="468" t="s">
        <v>1455</v>
      </c>
      <c r="N3" s="469"/>
      <c r="P3" s="469"/>
      <c r="R3" s="469"/>
    </row>
    <row r="4" spans="1:36" s="25" customFormat="1" ht="19.5">
      <c r="A4" s="38"/>
      <c r="B4" s="31"/>
      <c r="D4" s="31"/>
      <c r="F4" s="31"/>
      <c r="H4" s="31"/>
      <c r="J4" s="32"/>
      <c r="L4" s="32"/>
    </row>
    <row r="5" spans="1:36"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36" s="25" customFormat="1" ht="19.5">
      <c r="A6" s="38"/>
      <c r="B6" s="31"/>
      <c r="D6" s="31"/>
      <c r="F6" s="31"/>
      <c r="H6" s="31"/>
      <c r="J6" s="32"/>
      <c r="L6" s="32"/>
      <c r="N6" s="32"/>
      <c r="P6" s="32"/>
      <c r="R6" s="32"/>
    </row>
    <row r="7" spans="1:36" s="26" customFormat="1" ht="47.25">
      <c r="A7" s="446" t="s">
        <v>175</v>
      </c>
      <c r="B7" s="39" t="s">
        <v>1456</v>
      </c>
      <c r="D7" s="8" t="s">
        <v>1379</v>
      </c>
      <c r="F7" s="40"/>
      <c r="H7" s="40"/>
      <c r="J7" s="467"/>
      <c r="L7" s="468" t="s">
        <v>1457</v>
      </c>
      <c r="M7" s="25"/>
      <c r="N7" s="468" t="s">
        <v>1458</v>
      </c>
      <c r="O7" s="25"/>
      <c r="P7" s="469" t="s">
        <v>1459</v>
      </c>
      <c r="Q7" s="25"/>
      <c r="R7" s="469"/>
    </row>
    <row r="8" spans="1:36" s="25" customFormat="1" ht="19.5">
      <c r="A8" s="38"/>
      <c r="B8" s="31"/>
      <c r="D8" s="31"/>
      <c r="F8" s="31"/>
      <c r="H8" s="31"/>
      <c r="J8" s="32"/>
      <c r="L8" s="32"/>
      <c r="N8" s="32"/>
      <c r="P8" s="32"/>
      <c r="R8" s="32"/>
    </row>
    <row r="9" spans="1:36" s="7" customFormat="1" ht="409.5">
      <c r="A9" s="541" t="s">
        <v>1460</v>
      </c>
      <c r="B9" s="37" t="s">
        <v>1461</v>
      </c>
      <c r="C9" s="470"/>
      <c r="D9" s="377" t="s">
        <v>244</v>
      </c>
      <c r="E9" s="470"/>
      <c r="F9" s="422" t="s">
        <v>1462</v>
      </c>
      <c r="G9" s="423"/>
      <c r="H9" s="377" t="s">
        <v>1463</v>
      </c>
      <c r="I9" s="25"/>
      <c r="J9" s="544"/>
      <c r="K9" s="25"/>
      <c r="L9" s="468" t="s">
        <v>1464</v>
      </c>
      <c r="M9" s="25"/>
      <c r="N9" s="468" t="s">
        <v>1465</v>
      </c>
      <c r="O9" s="25"/>
      <c r="P9" s="469" t="s">
        <v>1466</v>
      </c>
      <c r="Q9" s="25"/>
      <c r="R9" s="469"/>
      <c r="S9" s="25"/>
      <c r="T9" s="470"/>
      <c r="U9" s="470"/>
      <c r="V9" s="470"/>
      <c r="W9" s="470"/>
      <c r="X9" s="470"/>
      <c r="Y9" s="470"/>
      <c r="Z9" s="470"/>
      <c r="AA9" s="470"/>
      <c r="AB9" s="470"/>
      <c r="AC9" s="470"/>
      <c r="AD9" s="470"/>
      <c r="AE9" s="470"/>
      <c r="AF9" s="470"/>
      <c r="AG9" s="470"/>
      <c r="AH9" s="470"/>
      <c r="AI9" s="470"/>
      <c r="AJ9" s="470"/>
    </row>
    <row r="10" spans="1:36" s="7" customFormat="1" ht="31.5">
      <c r="A10" s="612"/>
      <c r="B10" s="42" t="s">
        <v>1467</v>
      </c>
      <c r="C10" s="470"/>
      <c r="D10" s="377" t="s">
        <v>285</v>
      </c>
      <c r="E10" s="470"/>
      <c r="F10" s="377"/>
      <c r="G10" s="424"/>
      <c r="H10" s="377"/>
      <c r="I10" s="26"/>
      <c r="J10" s="568"/>
      <c r="K10" s="26"/>
      <c r="L10" s="469"/>
      <c r="M10" s="26"/>
      <c r="N10" s="469"/>
      <c r="O10" s="26"/>
      <c r="P10" s="469"/>
      <c r="Q10" s="26"/>
      <c r="R10" s="469"/>
      <c r="S10" s="26"/>
      <c r="T10" s="470"/>
      <c r="U10" s="470"/>
      <c r="V10" s="470"/>
      <c r="W10" s="470"/>
      <c r="X10" s="470"/>
      <c r="Y10" s="470"/>
      <c r="Z10" s="470"/>
      <c r="AA10" s="470"/>
      <c r="AB10" s="470"/>
      <c r="AC10" s="470"/>
      <c r="AD10" s="470"/>
      <c r="AE10" s="470"/>
      <c r="AF10" s="470"/>
      <c r="AG10" s="470"/>
      <c r="AH10" s="470"/>
      <c r="AI10" s="470"/>
      <c r="AJ10" s="470"/>
    </row>
    <row r="11" spans="1:36" s="7" customFormat="1" ht="31.5">
      <c r="A11" s="612"/>
      <c r="B11" s="42" t="s">
        <v>1468</v>
      </c>
      <c r="C11" s="470"/>
      <c r="D11" s="377" t="s">
        <v>285</v>
      </c>
      <c r="E11" s="470"/>
      <c r="F11" s="377"/>
      <c r="G11" s="423"/>
      <c r="H11" s="377"/>
      <c r="I11" s="25"/>
      <c r="J11" s="568"/>
      <c r="K11" s="25"/>
      <c r="L11" s="469"/>
      <c r="M11" s="25"/>
      <c r="N11" s="469"/>
      <c r="O11" s="25"/>
      <c r="P11" s="469"/>
      <c r="Q11" s="25"/>
      <c r="R11" s="469"/>
      <c r="S11" s="25"/>
      <c r="T11" s="470"/>
      <c r="U11" s="470"/>
      <c r="V11" s="470"/>
      <c r="W11" s="470"/>
      <c r="X11" s="470"/>
      <c r="Y11" s="470"/>
      <c r="Z11" s="470"/>
      <c r="AA11" s="470"/>
      <c r="AB11" s="470"/>
      <c r="AC11" s="470"/>
      <c r="AD11" s="470"/>
      <c r="AE11" s="470"/>
      <c r="AF11" s="470"/>
      <c r="AG11" s="470"/>
      <c r="AH11" s="470"/>
      <c r="AI11" s="470"/>
      <c r="AJ11" s="470"/>
    </row>
    <row r="12" spans="1:36" s="7" customFormat="1" ht="110.25">
      <c r="A12" s="612"/>
      <c r="B12" s="42" t="s">
        <v>1469</v>
      </c>
      <c r="C12" s="470"/>
      <c r="D12" s="377" t="s">
        <v>285</v>
      </c>
      <c r="E12" s="470"/>
      <c r="F12" s="377"/>
      <c r="G12" s="423"/>
      <c r="H12" s="377"/>
      <c r="I12" s="25"/>
      <c r="J12" s="568"/>
      <c r="K12" s="25"/>
      <c r="L12" s="469"/>
      <c r="M12" s="25"/>
      <c r="N12" s="469"/>
      <c r="O12" s="25"/>
      <c r="P12" s="469"/>
      <c r="Q12" s="25"/>
      <c r="R12" s="469"/>
      <c r="S12" s="25"/>
      <c r="T12" s="470"/>
      <c r="U12" s="470"/>
      <c r="V12" s="470"/>
      <c r="W12" s="470"/>
      <c r="X12" s="470"/>
      <c r="Y12" s="470"/>
      <c r="Z12" s="470"/>
      <c r="AA12" s="470"/>
      <c r="AB12" s="470"/>
      <c r="AC12" s="470"/>
      <c r="AD12" s="470"/>
      <c r="AE12" s="470"/>
      <c r="AF12" s="470"/>
      <c r="AG12" s="470"/>
      <c r="AH12" s="470"/>
      <c r="AI12" s="470"/>
      <c r="AJ12" s="470"/>
    </row>
    <row r="13" spans="1:36" s="7" customFormat="1" ht="63">
      <c r="A13" s="612"/>
      <c r="B13" s="42" t="s">
        <v>1470</v>
      </c>
      <c r="C13" s="470"/>
      <c r="D13" s="377" t="s">
        <v>285</v>
      </c>
      <c r="E13" s="470"/>
      <c r="F13" s="377"/>
      <c r="G13" s="153"/>
      <c r="H13" s="377"/>
      <c r="I13" s="153"/>
      <c r="J13" s="568"/>
      <c r="K13" s="153"/>
      <c r="L13" s="469"/>
      <c r="M13" s="153"/>
      <c r="N13" s="469"/>
      <c r="O13" s="153"/>
      <c r="P13" s="469"/>
      <c r="Q13" s="153"/>
      <c r="R13" s="469"/>
      <c r="S13" s="153"/>
      <c r="T13" s="470"/>
      <c r="U13" s="470"/>
      <c r="V13" s="470"/>
      <c r="W13" s="470"/>
      <c r="X13" s="470"/>
      <c r="Y13" s="470"/>
      <c r="Z13" s="470"/>
      <c r="AA13" s="470"/>
      <c r="AB13" s="470"/>
      <c r="AC13" s="470"/>
      <c r="AD13" s="470"/>
      <c r="AE13" s="470"/>
      <c r="AF13" s="470"/>
      <c r="AG13" s="470"/>
      <c r="AH13" s="470"/>
      <c r="AI13" s="470"/>
      <c r="AJ13" s="470"/>
    </row>
    <row r="14" spans="1:36" s="7" customFormat="1" ht="110.25">
      <c r="A14" s="612"/>
      <c r="B14" s="37" t="s">
        <v>1471</v>
      </c>
      <c r="C14" s="470"/>
      <c r="D14" s="377" t="s">
        <v>285</v>
      </c>
      <c r="E14" s="470"/>
      <c r="F14" s="377" t="s">
        <v>1472</v>
      </c>
      <c r="G14" s="424"/>
      <c r="H14" s="47" t="str">
        <f>IF(F14=[5]Lists!$K$4,"&lt; Input URL to data source &gt;",IF(F14=[5]Lists!$K$5,"&lt; Reference section in EITI Report &gt;",IF(F14=[5]Lists!$K$6,"&lt; Reference evidence of non-applicability &gt;","")))</f>
        <v/>
      </c>
      <c r="I14" s="26"/>
      <c r="J14" s="568"/>
      <c r="K14" s="26"/>
      <c r="L14" s="469"/>
      <c r="M14" s="26"/>
      <c r="N14" s="468" t="s">
        <v>1473</v>
      </c>
      <c r="O14" s="26"/>
      <c r="P14" s="469"/>
      <c r="Q14" s="26"/>
      <c r="R14" s="469"/>
      <c r="S14" s="26"/>
      <c r="T14" s="470"/>
      <c r="U14" s="470"/>
      <c r="V14" s="470"/>
      <c r="W14" s="470"/>
      <c r="X14" s="470"/>
      <c r="Y14" s="470"/>
      <c r="Z14" s="470"/>
      <c r="AA14" s="470"/>
      <c r="AB14" s="470"/>
      <c r="AC14" s="470"/>
      <c r="AD14" s="470"/>
      <c r="AE14" s="470"/>
      <c r="AF14" s="470"/>
      <c r="AG14" s="470"/>
      <c r="AH14" s="470"/>
      <c r="AI14" s="470"/>
      <c r="AJ14" s="470"/>
    </row>
    <row r="15" spans="1:36" s="7" customFormat="1" ht="31.5">
      <c r="A15" s="612"/>
      <c r="B15" s="42" t="s">
        <v>1474</v>
      </c>
      <c r="C15" s="470"/>
      <c r="D15" s="377" t="s">
        <v>285</v>
      </c>
      <c r="E15" s="470"/>
      <c r="F15" s="377"/>
      <c r="G15" s="423"/>
      <c r="H15" s="377"/>
      <c r="I15" s="25"/>
      <c r="J15" s="568"/>
      <c r="K15" s="25"/>
      <c r="L15" s="469"/>
      <c r="M15" s="25"/>
      <c r="N15" s="469"/>
      <c r="O15" s="25"/>
      <c r="P15" s="469"/>
      <c r="Q15" s="25"/>
      <c r="R15" s="469"/>
      <c r="S15" s="25"/>
      <c r="T15" s="470"/>
      <c r="U15" s="470"/>
      <c r="V15" s="470"/>
      <c r="W15" s="470"/>
      <c r="X15" s="470"/>
      <c r="Y15" s="470"/>
      <c r="Z15" s="470"/>
      <c r="AA15" s="470"/>
      <c r="AB15" s="470"/>
      <c r="AC15" s="470"/>
      <c r="AD15" s="470"/>
      <c r="AE15" s="470"/>
      <c r="AF15" s="470"/>
      <c r="AG15" s="470"/>
      <c r="AH15" s="470"/>
      <c r="AI15" s="470"/>
      <c r="AJ15" s="470"/>
    </row>
    <row r="16" spans="1:36" s="7" customFormat="1" ht="31.5">
      <c r="A16" s="612"/>
      <c r="B16" s="42" t="s">
        <v>1475</v>
      </c>
      <c r="C16" s="470"/>
      <c r="D16" s="377" t="s">
        <v>285</v>
      </c>
      <c r="E16" s="470"/>
      <c r="F16" s="377"/>
      <c r="G16" s="153"/>
      <c r="H16" s="377"/>
      <c r="I16" s="153"/>
      <c r="J16" s="568"/>
      <c r="K16" s="153"/>
      <c r="L16" s="469"/>
      <c r="M16" s="153"/>
      <c r="N16" s="469"/>
      <c r="O16" s="153"/>
      <c r="P16" s="469"/>
      <c r="Q16" s="153"/>
      <c r="R16" s="469"/>
      <c r="S16" s="153"/>
      <c r="T16" s="470"/>
      <c r="U16" s="470"/>
      <c r="V16" s="470"/>
      <c r="W16" s="470"/>
      <c r="X16" s="470"/>
      <c r="Y16" s="470"/>
      <c r="Z16" s="470"/>
      <c r="AA16" s="470"/>
      <c r="AB16" s="470"/>
      <c r="AC16" s="470"/>
      <c r="AD16" s="470"/>
      <c r="AE16" s="470"/>
      <c r="AF16" s="470"/>
      <c r="AG16" s="470"/>
      <c r="AH16" s="470"/>
      <c r="AI16" s="470"/>
      <c r="AJ16" s="470"/>
    </row>
    <row r="17" spans="1:36" s="7" customFormat="1" ht="110.25">
      <c r="A17" s="613"/>
      <c r="B17" s="42" t="s">
        <v>1476</v>
      </c>
      <c r="C17" s="470"/>
      <c r="D17" s="377" t="s">
        <v>285</v>
      </c>
      <c r="E17" s="470"/>
      <c r="F17" s="377"/>
      <c r="G17" s="423"/>
      <c r="H17" s="377"/>
      <c r="I17" s="25"/>
      <c r="J17" s="568"/>
      <c r="K17" s="25"/>
      <c r="L17" s="469"/>
      <c r="M17" s="25"/>
      <c r="N17" s="469"/>
      <c r="O17" s="25"/>
      <c r="P17" s="469"/>
      <c r="Q17" s="25"/>
      <c r="R17" s="469"/>
      <c r="S17" s="25"/>
      <c r="T17" s="470"/>
      <c r="U17" s="470"/>
      <c r="V17" s="470"/>
      <c r="W17" s="470"/>
      <c r="X17" s="470"/>
      <c r="Y17" s="470"/>
      <c r="Z17" s="470"/>
      <c r="AA17" s="470"/>
      <c r="AB17" s="470"/>
      <c r="AC17" s="470"/>
      <c r="AD17" s="470"/>
      <c r="AE17" s="470"/>
      <c r="AF17" s="470"/>
      <c r="AG17" s="470"/>
      <c r="AH17" s="470"/>
      <c r="AI17" s="470"/>
      <c r="AJ17" s="470"/>
    </row>
    <row r="18" spans="1:36" s="7" customFormat="1" ht="63">
      <c r="A18" s="453"/>
      <c r="B18" s="42" t="s">
        <v>1470</v>
      </c>
      <c r="C18" s="470"/>
      <c r="D18" s="377" t="s">
        <v>285</v>
      </c>
      <c r="E18" s="470"/>
      <c r="F18" s="377"/>
      <c r="G18" s="153"/>
      <c r="H18" s="377"/>
      <c r="I18" s="153"/>
      <c r="J18" s="569"/>
      <c r="K18" s="153"/>
      <c r="L18" s="469"/>
      <c r="M18" s="153"/>
      <c r="N18" s="469"/>
      <c r="O18" s="153"/>
      <c r="P18" s="469"/>
      <c r="Q18" s="153"/>
      <c r="R18" s="469"/>
      <c r="S18" s="153"/>
      <c r="T18" s="470"/>
      <c r="U18" s="470"/>
      <c r="V18" s="470"/>
      <c r="W18" s="470"/>
      <c r="X18" s="470"/>
      <c r="Y18" s="470"/>
      <c r="Z18" s="470"/>
      <c r="AA18" s="470"/>
      <c r="AB18" s="470"/>
      <c r="AC18" s="470"/>
      <c r="AD18" s="470"/>
      <c r="AE18" s="470"/>
      <c r="AF18" s="470"/>
      <c r="AG18" s="470"/>
      <c r="AH18" s="470"/>
      <c r="AI18" s="470"/>
      <c r="AJ18" s="470"/>
    </row>
    <row r="19" spans="1:36" s="7" customFormat="1" ht="409.5">
      <c r="A19" s="541" t="s">
        <v>1477</v>
      </c>
      <c r="B19" s="37" t="s">
        <v>1478</v>
      </c>
      <c r="C19" s="470"/>
      <c r="D19" s="377" t="s">
        <v>1479</v>
      </c>
      <c r="E19" s="470"/>
      <c r="F19" s="377" t="s">
        <v>1480</v>
      </c>
      <c r="G19" s="153"/>
      <c r="H19" s="377" t="s">
        <v>1481</v>
      </c>
      <c r="I19" s="153"/>
      <c r="J19" s="544"/>
      <c r="K19" s="153"/>
      <c r="L19" s="469"/>
      <c r="M19" s="153"/>
      <c r="N19" s="468" t="s">
        <v>1482</v>
      </c>
      <c r="O19" s="153"/>
      <c r="P19" s="469" t="s">
        <v>1483</v>
      </c>
      <c r="Q19" s="153"/>
      <c r="R19" s="469"/>
      <c r="S19" s="153"/>
      <c r="T19" s="470"/>
      <c r="U19" s="470"/>
      <c r="V19" s="470"/>
      <c r="W19" s="470"/>
      <c r="X19" s="470"/>
      <c r="Y19" s="470"/>
      <c r="Z19" s="470"/>
      <c r="AA19" s="470"/>
      <c r="AB19" s="470"/>
      <c r="AC19" s="470"/>
      <c r="AD19" s="470"/>
      <c r="AE19" s="470"/>
      <c r="AF19" s="470"/>
      <c r="AG19" s="470"/>
      <c r="AH19" s="470"/>
      <c r="AI19" s="470"/>
      <c r="AJ19" s="470"/>
    </row>
    <row r="20" spans="1:36" s="7" customFormat="1" ht="63">
      <c r="A20" s="612"/>
      <c r="B20" s="42" t="s">
        <v>1484</v>
      </c>
      <c r="C20" s="470"/>
      <c r="D20" s="377" t="s">
        <v>204</v>
      </c>
      <c r="E20" s="470"/>
      <c r="F20" s="519" t="s">
        <v>1485</v>
      </c>
      <c r="G20" s="153"/>
      <c r="H20" s="377" t="s">
        <v>1486</v>
      </c>
      <c r="I20" s="153"/>
      <c r="J20" s="568"/>
      <c r="K20" s="153"/>
      <c r="L20" s="469"/>
      <c r="M20" s="153"/>
      <c r="N20" s="469" t="s">
        <v>1487</v>
      </c>
      <c r="O20" s="153"/>
      <c r="P20" s="469"/>
      <c r="Q20" s="153"/>
      <c r="R20" s="469"/>
      <c r="S20" s="153"/>
      <c r="T20" s="470"/>
      <c r="U20" s="470"/>
      <c r="V20" s="470"/>
      <c r="W20" s="470"/>
      <c r="X20" s="470"/>
      <c r="Y20" s="470"/>
      <c r="Z20" s="470"/>
      <c r="AA20" s="470"/>
      <c r="AB20" s="470"/>
      <c r="AC20" s="470"/>
      <c r="AD20" s="470"/>
      <c r="AE20" s="470"/>
      <c r="AF20" s="470"/>
      <c r="AG20" s="470"/>
      <c r="AH20" s="470"/>
      <c r="AI20" s="470"/>
      <c r="AJ20" s="470"/>
    </row>
    <row r="21" spans="1:36" s="7" customFormat="1" ht="141.75">
      <c r="A21" s="612"/>
      <c r="B21" s="42" t="s">
        <v>1488</v>
      </c>
      <c r="C21" s="470"/>
      <c r="D21" s="377" t="s">
        <v>204</v>
      </c>
      <c r="E21" s="470"/>
      <c r="F21" s="377" t="s">
        <v>1489</v>
      </c>
      <c r="G21" s="153"/>
      <c r="H21" s="377" t="s">
        <v>1219</v>
      </c>
      <c r="I21" s="153"/>
      <c r="J21" s="568"/>
      <c r="K21" s="153"/>
      <c r="L21" s="469"/>
      <c r="M21" s="153"/>
      <c r="N21" s="469" t="s">
        <v>1487</v>
      </c>
      <c r="O21" s="153"/>
      <c r="P21" s="469"/>
      <c r="Q21" s="153"/>
      <c r="R21" s="469"/>
      <c r="S21" s="153"/>
      <c r="T21" s="470"/>
      <c r="U21" s="470"/>
      <c r="V21" s="470"/>
      <c r="W21" s="470"/>
      <c r="X21" s="470"/>
      <c r="Y21" s="470"/>
      <c r="Z21" s="470"/>
      <c r="AA21" s="470"/>
      <c r="AB21" s="470"/>
      <c r="AC21" s="470"/>
      <c r="AD21" s="470"/>
      <c r="AE21" s="470"/>
      <c r="AF21" s="470"/>
      <c r="AG21" s="470"/>
      <c r="AH21" s="470"/>
      <c r="AI21" s="470"/>
      <c r="AJ21" s="470"/>
    </row>
    <row r="22" spans="1:36" s="7" customFormat="1" ht="110.25">
      <c r="A22" s="613"/>
      <c r="B22" s="42" t="s">
        <v>1490</v>
      </c>
      <c r="C22" s="470"/>
      <c r="D22" s="377"/>
      <c r="E22" s="470"/>
      <c r="F22" s="377" t="s">
        <v>1491</v>
      </c>
      <c r="G22" s="153"/>
      <c r="H22" s="377"/>
      <c r="I22" s="153"/>
      <c r="J22" s="569"/>
      <c r="K22" s="153"/>
      <c r="L22" s="469"/>
      <c r="M22" s="153"/>
      <c r="N22" s="468" t="s">
        <v>1492</v>
      </c>
      <c r="O22" s="153"/>
      <c r="P22" s="469" t="s">
        <v>1483</v>
      </c>
      <c r="Q22" s="153"/>
      <c r="R22" s="469"/>
      <c r="S22" s="153"/>
      <c r="T22" s="470"/>
      <c r="U22" s="470"/>
      <c r="V22" s="470"/>
      <c r="W22" s="470"/>
      <c r="X22" s="470"/>
      <c r="Y22" s="470"/>
      <c r="Z22" s="470"/>
      <c r="AA22" s="470"/>
      <c r="AB22" s="470"/>
      <c r="AC22" s="470"/>
      <c r="AD22" s="470"/>
      <c r="AE22" s="470"/>
      <c r="AF22" s="470"/>
      <c r="AG22" s="470"/>
      <c r="AH22" s="470"/>
      <c r="AI22" s="470"/>
      <c r="AJ22" s="470"/>
    </row>
    <row r="23" spans="1:36" s="152" customFormat="1">
      <c r="A23" s="151"/>
    </row>
  </sheetData>
  <mergeCells count="4">
    <mergeCell ref="A9:A17"/>
    <mergeCell ref="A19:A22"/>
    <mergeCell ref="J9:J18"/>
    <mergeCell ref="J19:J22"/>
  </mergeCells>
  <pageMargins left="0.7" right="0.7" top="0.75" bottom="0.75" header="0.3" footer="0.3"/>
  <pageSetup paperSize="8"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S19"/>
  <sheetViews>
    <sheetView topLeftCell="A13" zoomScaleNormal="100" workbookViewId="0">
      <selection activeCell="D13" sqref="D13"/>
    </sheetView>
  </sheetViews>
  <sheetFormatPr defaultColWidth="10.5" defaultRowHeight="16.5"/>
  <cols>
    <col min="1" max="1" width="15" style="150" customWidth="1"/>
    <col min="2" max="2" width="35" style="150" customWidth="1"/>
    <col min="3" max="3" width="3" style="150" customWidth="1"/>
    <col min="4" max="4" width="25" style="150" customWidth="1"/>
    <col min="5" max="5" width="3" style="150" customWidth="1"/>
    <col min="6" max="6" width="25" style="150" customWidth="1"/>
    <col min="7" max="7" width="3" style="150" customWidth="1"/>
    <col min="8" max="8" width="25"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49" t="s">
        <v>1493</v>
      </c>
    </row>
    <row r="3" spans="1:19" s="26" customFormat="1" ht="126">
      <c r="A3" s="446" t="s">
        <v>1494</v>
      </c>
      <c r="B3" s="39" t="s">
        <v>1495</v>
      </c>
      <c r="D3" s="8" t="s">
        <v>311</v>
      </c>
      <c r="F3" s="40"/>
      <c r="H3" s="40"/>
      <c r="J3" s="467"/>
      <c r="L3" s="469"/>
      <c r="N3" s="469"/>
      <c r="P3" s="469"/>
      <c r="R3" s="469"/>
    </row>
    <row r="4" spans="1:19" s="25" customFormat="1" ht="19.5">
      <c r="A4" s="38"/>
      <c r="B4" s="31"/>
      <c r="D4" s="31"/>
      <c r="F4" s="31"/>
      <c r="H4" s="31"/>
      <c r="J4" s="32"/>
      <c r="L4" s="32"/>
    </row>
    <row r="5" spans="1:19"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26" customFormat="1" ht="47.25">
      <c r="A7" s="446" t="s">
        <v>175</v>
      </c>
      <c r="B7" s="39" t="s">
        <v>1496</v>
      </c>
      <c r="D7" s="8" t="s">
        <v>1379</v>
      </c>
      <c r="F7" s="40"/>
      <c r="H7" s="40"/>
      <c r="J7" s="467"/>
    </row>
    <row r="8" spans="1:19" s="25" customFormat="1" ht="19.5">
      <c r="A8" s="38"/>
      <c r="B8" s="31"/>
      <c r="D8" s="31"/>
      <c r="F8" s="31"/>
      <c r="H8" s="31"/>
      <c r="J8" s="32"/>
      <c r="L8" s="32"/>
      <c r="N8" s="32"/>
      <c r="P8" s="32"/>
      <c r="R8" s="32"/>
    </row>
    <row r="9" spans="1:19" s="7" customFormat="1" ht="362.25">
      <c r="A9" s="552" t="s">
        <v>1497</v>
      </c>
      <c r="B9" s="37" t="s">
        <v>1498</v>
      </c>
      <c r="C9" s="470"/>
      <c r="D9" s="8" t="s">
        <v>1499</v>
      </c>
      <c r="E9" s="470"/>
      <c r="F9" s="396" t="s">
        <v>1500</v>
      </c>
      <c r="G9" s="25"/>
      <c r="H9" s="8" t="str">
        <f>IF(F9=[2]Lists!$K$4,"&lt; Input URL to data source &gt;",IF(F9=[2]Lists!$K$5,"&lt; Reference section in EITI Report or URL &gt;",IF(F9=[2]Lists!$K$6,"&lt; Reference evidence of non-applicability &gt;","")))</f>
        <v/>
      </c>
      <c r="I9" s="25"/>
      <c r="J9" s="544"/>
      <c r="K9" s="25"/>
      <c r="L9" s="469"/>
      <c r="M9" s="25"/>
      <c r="N9" s="469"/>
      <c r="O9" s="25"/>
      <c r="P9" s="469"/>
      <c r="Q9" s="25"/>
      <c r="R9" s="469"/>
      <c r="S9" s="25"/>
    </row>
    <row r="10" spans="1:19" s="7" customFormat="1" ht="47.25">
      <c r="A10" s="554"/>
      <c r="B10" s="42" t="s">
        <v>1501</v>
      </c>
      <c r="C10" s="470"/>
      <c r="D10" s="8"/>
      <c r="E10" s="470"/>
      <c r="F10" s="8"/>
      <c r="G10" s="26"/>
      <c r="H10" s="8"/>
      <c r="I10" s="26"/>
      <c r="J10" s="568"/>
      <c r="K10" s="26"/>
      <c r="L10" s="469"/>
      <c r="M10" s="26"/>
      <c r="N10" s="469"/>
      <c r="O10" s="26"/>
      <c r="P10" s="469"/>
      <c r="Q10" s="26"/>
      <c r="R10" s="469"/>
      <c r="S10" s="26"/>
    </row>
    <row r="11" spans="1:19" s="7" customFormat="1" ht="78.75">
      <c r="A11" s="554"/>
      <c r="B11" s="42" t="s">
        <v>1502</v>
      </c>
      <c r="C11" s="470"/>
      <c r="D11" s="8"/>
      <c r="E11" s="470"/>
      <c r="F11" s="8"/>
      <c r="G11" s="26"/>
      <c r="H11" s="8"/>
      <c r="I11" s="26"/>
      <c r="J11" s="568"/>
      <c r="K11" s="26"/>
      <c r="L11" s="469"/>
      <c r="M11" s="26"/>
      <c r="N11" s="469"/>
      <c r="O11" s="26"/>
      <c r="P11" s="469"/>
      <c r="Q11" s="26"/>
      <c r="R11" s="469"/>
      <c r="S11" s="26"/>
    </row>
    <row r="12" spans="1:19" s="7" customFormat="1" ht="47.25">
      <c r="A12" s="554"/>
      <c r="B12" s="42" t="s">
        <v>1503</v>
      </c>
      <c r="C12" s="470"/>
      <c r="D12" s="8"/>
      <c r="E12" s="470"/>
      <c r="F12" s="8"/>
      <c r="G12" s="26"/>
      <c r="H12" s="8"/>
      <c r="I12" s="26"/>
      <c r="J12" s="568"/>
      <c r="K12" s="26"/>
      <c r="L12" s="469"/>
      <c r="M12" s="26"/>
      <c r="N12" s="469"/>
      <c r="O12" s="26"/>
      <c r="P12" s="469"/>
      <c r="Q12" s="26"/>
      <c r="R12" s="469"/>
      <c r="S12" s="26"/>
    </row>
    <row r="13" spans="1:19" s="7" customFormat="1" ht="69" customHeight="1">
      <c r="A13" s="554"/>
      <c r="B13" s="42" t="s">
        <v>1504</v>
      </c>
      <c r="C13" s="470"/>
      <c r="D13" s="8"/>
      <c r="E13" s="470"/>
      <c r="F13" s="8"/>
      <c r="G13" s="26"/>
      <c r="H13" s="8"/>
      <c r="I13" s="26"/>
      <c r="J13" s="569"/>
      <c r="K13" s="26"/>
      <c r="L13" s="469"/>
      <c r="M13" s="26"/>
      <c r="N13" s="469"/>
      <c r="O13" s="26"/>
      <c r="P13" s="469"/>
      <c r="Q13" s="26"/>
      <c r="R13" s="469"/>
      <c r="S13" s="26"/>
    </row>
    <row r="14" spans="1:19" s="153" customFormat="1">
      <c r="A14" s="156"/>
    </row>
    <row r="15" spans="1:19" s="7" customFormat="1" ht="47.25">
      <c r="A15" s="552" t="s">
        <v>1505</v>
      </c>
      <c r="B15" s="37" t="s">
        <v>1498</v>
      </c>
      <c r="C15" s="470"/>
      <c r="D15" s="8"/>
      <c r="E15" s="470"/>
      <c r="F15" s="8"/>
      <c r="G15" s="25"/>
      <c r="H15" s="8"/>
      <c r="I15" s="25"/>
      <c r="J15" s="544"/>
      <c r="K15" s="25"/>
      <c r="L15" s="469"/>
      <c r="M15" s="25"/>
      <c r="N15" s="469"/>
      <c r="O15" s="25"/>
      <c r="P15" s="469"/>
      <c r="Q15" s="25"/>
      <c r="R15" s="469"/>
      <c r="S15" s="25"/>
    </row>
    <row r="16" spans="1:19" s="7" customFormat="1" ht="47.25">
      <c r="A16" s="554"/>
      <c r="B16" s="42" t="s">
        <v>1501</v>
      </c>
      <c r="C16" s="470"/>
      <c r="D16" s="8"/>
      <c r="E16" s="470"/>
      <c r="F16" s="8"/>
      <c r="G16" s="26"/>
      <c r="H16" s="8"/>
      <c r="I16" s="26"/>
      <c r="J16" s="568"/>
      <c r="K16" s="26"/>
      <c r="L16" s="469"/>
      <c r="M16" s="26"/>
      <c r="N16" s="469"/>
      <c r="O16" s="26"/>
      <c r="P16" s="469"/>
      <c r="Q16" s="26"/>
      <c r="R16" s="469"/>
      <c r="S16" s="26"/>
    </row>
    <row r="17" spans="1:19" s="7" customFormat="1" ht="78.75">
      <c r="A17" s="554"/>
      <c r="B17" s="42" t="s">
        <v>1502</v>
      </c>
      <c r="C17" s="470"/>
      <c r="D17" s="8"/>
      <c r="E17" s="470"/>
      <c r="F17" s="8"/>
      <c r="G17" s="26"/>
      <c r="H17" s="8"/>
      <c r="I17" s="26"/>
      <c r="J17" s="568"/>
      <c r="K17" s="26"/>
      <c r="L17" s="469"/>
      <c r="M17" s="26"/>
      <c r="N17" s="469"/>
      <c r="O17" s="26"/>
      <c r="P17" s="469"/>
      <c r="Q17" s="26"/>
      <c r="R17" s="469"/>
      <c r="S17" s="26"/>
    </row>
    <row r="18" spans="1:19" s="7" customFormat="1" ht="47.25">
      <c r="A18" s="554"/>
      <c r="B18" s="42" t="s">
        <v>1503</v>
      </c>
      <c r="C18" s="470"/>
      <c r="D18" s="8"/>
      <c r="E18" s="470"/>
      <c r="F18" s="8"/>
      <c r="G18" s="26"/>
      <c r="H18" s="8"/>
      <c r="I18" s="26"/>
      <c r="J18" s="568"/>
      <c r="K18" s="26"/>
      <c r="L18" s="469"/>
      <c r="M18" s="26"/>
      <c r="N18" s="469"/>
      <c r="O18" s="26"/>
      <c r="P18" s="469"/>
      <c r="Q18" s="26"/>
      <c r="R18" s="469"/>
      <c r="S18" s="26"/>
    </row>
    <row r="19" spans="1:19" s="9" customFormat="1" ht="69" customHeight="1">
      <c r="A19" s="614"/>
      <c r="B19" s="43" t="s">
        <v>1504</v>
      </c>
      <c r="C19" s="480"/>
      <c r="D19" s="10"/>
      <c r="E19" s="480"/>
      <c r="F19" s="10"/>
      <c r="G19" s="44"/>
      <c r="H19" s="10"/>
      <c r="I19" s="44"/>
      <c r="J19" s="569"/>
      <c r="K19" s="44"/>
      <c r="L19" s="482"/>
      <c r="M19" s="44"/>
      <c r="N19" s="482"/>
      <c r="O19" s="44"/>
      <c r="P19" s="482"/>
      <c r="Q19" s="44"/>
      <c r="R19" s="482"/>
      <c r="S19" s="44"/>
    </row>
  </sheetData>
  <mergeCells count="4">
    <mergeCell ref="A9:A13"/>
    <mergeCell ref="A15:A19"/>
    <mergeCell ref="J9:J13"/>
    <mergeCell ref="J15:J19"/>
  </mergeCells>
  <hyperlinks>
    <hyperlink ref="F9" r:id="rId1" xr:uid="{00000000-0004-0000-1B00-000000000000}"/>
  </hyperlinks>
  <pageMargins left="0.7" right="0.7" top="0.75" bottom="0.75" header="0.3" footer="0.3"/>
  <pageSetup paperSize="8"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S22"/>
  <sheetViews>
    <sheetView topLeftCell="C16" zoomScaleNormal="100" workbookViewId="0">
      <selection activeCell="J7" sqref="J7:J21"/>
    </sheetView>
  </sheetViews>
  <sheetFormatPr defaultColWidth="10.5" defaultRowHeight="16.5"/>
  <cols>
    <col min="1" max="1" width="22" style="155" customWidth="1"/>
    <col min="2" max="2" width="33.5" style="150" customWidth="1"/>
    <col min="3" max="3" width="3.375" style="150" customWidth="1"/>
    <col min="4" max="4" width="25" style="150" customWidth="1"/>
    <col min="5" max="5" width="3.375" style="150" customWidth="1"/>
    <col min="6" max="6" width="25" style="150" customWidth="1"/>
    <col min="7" max="7" width="3.375" style="150" customWidth="1"/>
    <col min="8" max="8" width="25" style="150" customWidth="1"/>
    <col min="9" max="9" width="3.375"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49" t="s">
        <v>1506</v>
      </c>
    </row>
    <row r="3" spans="1:19" s="26" customFormat="1" ht="110.25">
      <c r="A3" s="446" t="s">
        <v>1507</v>
      </c>
      <c r="B3" s="39" t="s">
        <v>1508</v>
      </c>
      <c r="D3" s="8" t="s">
        <v>311</v>
      </c>
      <c r="F3" s="40"/>
      <c r="H3" s="40"/>
      <c r="J3" s="467"/>
      <c r="L3" s="469"/>
      <c r="N3" s="469"/>
      <c r="P3" s="469"/>
      <c r="R3" s="469"/>
    </row>
    <row r="4" spans="1:19" s="25" customFormat="1" ht="19.5">
      <c r="A4" s="50"/>
      <c r="B4" s="31"/>
      <c r="D4" s="31"/>
      <c r="F4" s="31"/>
      <c r="H4" s="31"/>
      <c r="J4" s="32"/>
      <c r="L4" s="32"/>
      <c r="N4" s="32"/>
      <c r="P4" s="32"/>
      <c r="R4" s="32"/>
    </row>
    <row r="5" spans="1:19" s="36" customFormat="1" ht="97.5">
      <c r="A5" s="49"/>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50"/>
      <c r="B6" s="31"/>
      <c r="D6" s="31"/>
      <c r="F6" s="31"/>
      <c r="H6" s="31"/>
      <c r="J6" s="32"/>
      <c r="L6" s="32"/>
      <c r="N6" s="32"/>
      <c r="P6" s="32"/>
      <c r="R6" s="32"/>
    </row>
    <row r="7" spans="1:19" s="7" customFormat="1" ht="47.25">
      <c r="A7" s="51"/>
      <c r="B7" s="48" t="s">
        <v>1509</v>
      </c>
      <c r="C7" s="470"/>
      <c r="D7" s="394" t="s">
        <v>221</v>
      </c>
      <c r="E7" s="470"/>
      <c r="F7" s="183" t="s">
        <v>1510</v>
      </c>
      <c r="G7" s="25"/>
      <c r="H7" s="394" t="s">
        <v>1511</v>
      </c>
      <c r="I7" s="25"/>
      <c r="J7" s="544"/>
      <c r="K7" s="25"/>
      <c r="L7" s="469"/>
      <c r="M7" s="25"/>
      <c r="N7" s="469"/>
      <c r="O7" s="25"/>
      <c r="P7" s="469"/>
      <c r="Q7" s="25"/>
      <c r="R7" s="469"/>
      <c r="S7" s="25"/>
    </row>
    <row r="8" spans="1:19" s="7" customFormat="1" ht="47.25">
      <c r="A8" s="51"/>
      <c r="B8" s="37" t="s">
        <v>1512</v>
      </c>
      <c r="C8" s="470"/>
      <c r="D8" s="394" t="s">
        <v>1513</v>
      </c>
      <c r="E8" s="470"/>
      <c r="F8" s="8" t="s">
        <v>499</v>
      </c>
      <c r="G8" s="26"/>
      <c r="H8" s="394" t="s">
        <v>1514</v>
      </c>
      <c r="I8" s="26"/>
      <c r="J8" s="568"/>
      <c r="K8" s="26"/>
      <c r="L8" s="469"/>
      <c r="M8" s="26"/>
      <c r="N8" s="469"/>
      <c r="O8" s="26"/>
      <c r="P8" s="469"/>
      <c r="Q8" s="26"/>
      <c r="R8" s="469"/>
      <c r="S8" s="26"/>
    </row>
    <row r="9" spans="1:19" s="7" customFormat="1" ht="78.75">
      <c r="A9" s="51"/>
      <c r="B9" s="13" t="s">
        <v>1515</v>
      </c>
      <c r="C9" s="470"/>
      <c r="D9" s="394" t="s">
        <v>1516</v>
      </c>
      <c r="E9" s="470"/>
      <c r="F9" s="8" t="s">
        <v>1517</v>
      </c>
      <c r="G9" s="25"/>
      <c r="H9" s="394" t="s">
        <v>499</v>
      </c>
      <c r="I9" s="25"/>
      <c r="J9" s="568"/>
      <c r="K9" s="25"/>
      <c r="L9" s="469"/>
      <c r="M9" s="25"/>
      <c r="N9" s="469"/>
      <c r="O9" s="25"/>
      <c r="P9" s="469"/>
      <c r="Q9" s="25"/>
      <c r="R9" s="469"/>
      <c r="S9" s="25"/>
    </row>
    <row r="10" spans="1:19" s="7" customFormat="1" ht="31.5">
      <c r="A10" s="51"/>
      <c r="B10" s="45" t="s">
        <v>1518</v>
      </c>
      <c r="C10" s="470"/>
      <c r="D10" s="395" t="s">
        <v>1519</v>
      </c>
      <c r="E10" s="470"/>
      <c r="F10" s="8" t="s">
        <v>499</v>
      </c>
      <c r="G10" s="26"/>
      <c r="H10" s="394" t="s">
        <v>1514</v>
      </c>
      <c r="I10" s="26"/>
      <c r="J10" s="568"/>
      <c r="K10" s="26"/>
      <c r="L10" s="469"/>
      <c r="M10" s="26"/>
      <c r="N10" s="469"/>
      <c r="O10" s="26"/>
      <c r="P10" s="469"/>
      <c r="Q10" s="26"/>
      <c r="R10" s="469"/>
      <c r="S10" s="26"/>
    </row>
    <row r="11" spans="1:19" s="7" customFormat="1" ht="31.5">
      <c r="A11" s="51"/>
      <c r="B11" s="45" t="s">
        <v>1520</v>
      </c>
      <c r="C11" s="470"/>
      <c r="D11" s="394" t="s">
        <v>1521</v>
      </c>
      <c r="E11" s="470"/>
      <c r="F11" s="8" t="s">
        <v>499</v>
      </c>
      <c r="G11" s="25"/>
      <c r="H11" s="394" t="s">
        <v>1522</v>
      </c>
      <c r="I11" s="25"/>
      <c r="J11" s="568"/>
      <c r="K11" s="25"/>
      <c r="L11" s="469"/>
      <c r="M11" s="25"/>
      <c r="N11" s="469"/>
      <c r="O11" s="25"/>
      <c r="P11" s="469"/>
      <c r="Q11" s="25"/>
      <c r="R11" s="469"/>
      <c r="S11" s="25"/>
    </row>
    <row r="12" spans="1:19" s="7" customFormat="1" ht="78.75">
      <c r="A12" s="51"/>
      <c r="B12" s="45" t="s">
        <v>1523</v>
      </c>
      <c r="C12" s="470"/>
      <c r="D12" s="394" t="s">
        <v>1524</v>
      </c>
      <c r="E12" s="470"/>
      <c r="F12" s="8" t="s">
        <v>1517</v>
      </c>
      <c r="G12" s="153"/>
      <c r="H12" s="394" t="s">
        <v>499</v>
      </c>
      <c r="I12" s="153"/>
      <c r="J12" s="568"/>
      <c r="K12" s="153"/>
      <c r="L12" s="469"/>
      <c r="M12" s="153"/>
      <c r="N12" s="469"/>
      <c r="O12" s="153"/>
      <c r="P12" s="469"/>
      <c r="Q12" s="153"/>
      <c r="R12" s="469"/>
      <c r="S12" s="153"/>
    </row>
    <row r="13" spans="1:19" s="7" customFormat="1" ht="31.5">
      <c r="A13" s="51"/>
      <c r="B13" s="45" t="s">
        <v>1525</v>
      </c>
      <c r="C13" s="470"/>
      <c r="D13" s="394" t="s">
        <v>1526</v>
      </c>
      <c r="E13" s="470"/>
      <c r="F13" s="8" t="s">
        <v>499</v>
      </c>
      <c r="G13" s="153"/>
      <c r="H13" s="394" t="s">
        <v>1514</v>
      </c>
      <c r="I13" s="153"/>
      <c r="J13" s="568"/>
      <c r="K13" s="153"/>
      <c r="L13" s="469"/>
      <c r="M13" s="153"/>
      <c r="N13" s="469"/>
      <c r="O13" s="153"/>
      <c r="P13" s="469"/>
      <c r="Q13" s="153"/>
      <c r="R13" s="469"/>
      <c r="S13" s="153"/>
    </row>
    <row r="14" spans="1:19" s="7" customFormat="1" ht="31.5">
      <c r="A14" s="51"/>
      <c r="B14" s="45" t="s">
        <v>1527</v>
      </c>
      <c r="C14" s="470"/>
      <c r="D14" s="394" t="s">
        <v>1528</v>
      </c>
      <c r="E14" s="470"/>
      <c r="F14" s="8" t="s">
        <v>499</v>
      </c>
      <c r="G14" s="153"/>
      <c r="H14" s="394" t="s">
        <v>1514</v>
      </c>
      <c r="I14" s="153"/>
      <c r="J14" s="568"/>
      <c r="K14" s="153"/>
      <c r="L14" s="469"/>
      <c r="M14" s="153"/>
      <c r="N14" s="469"/>
      <c r="O14" s="153"/>
      <c r="P14" s="469"/>
      <c r="Q14" s="153"/>
      <c r="R14" s="469"/>
      <c r="S14" s="153"/>
    </row>
    <row r="15" spans="1:19" s="7" customFormat="1" ht="94.5">
      <c r="A15" s="51"/>
      <c r="B15" s="45" t="s">
        <v>1529</v>
      </c>
      <c r="C15" s="470"/>
      <c r="D15" s="394" t="s">
        <v>1530</v>
      </c>
      <c r="E15" s="470"/>
      <c r="F15" s="396" t="s">
        <v>1531</v>
      </c>
      <c r="G15" s="153"/>
      <c r="H15" s="394" t="s">
        <v>1532</v>
      </c>
      <c r="I15" s="153"/>
      <c r="J15" s="568"/>
      <c r="K15" s="153"/>
      <c r="L15" s="469"/>
      <c r="M15" s="153"/>
      <c r="N15" s="469"/>
      <c r="O15" s="153"/>
      <c r="P15" s="469"/>
      <c r="Q15" s="153"/>
      <c r="R15" s="469"/>
      <c r="S15" s="153"/>
    </row>
    <row r="16" spans="1:19" s="7" customFormat="1" ht="141.75">
      <c r="A16" s="51"/>
      <c r="B16" s="45" t="s">
        <v>1533</v>
      </c>
      <c r="C16" s="470"/>
      <c r="D16" s="417" t="s">
        <v>1534</v>
      </c>
      <c r="E16" s="470"/>
      <c r="F16" s="396" t="s">
        <v>1535</v>
      </c>
      <c r="G16" s="153"/>
      <c r="H16" s="394" t="s">
        <v>1532</v>
      </c>
      <c r="I16" s="153"/>
      <c r="J16" s="568"/>
      <c r="K16" s="153"/>
      <c r="L16" s="469"/>
      <c r="M16" s="153"/>
      <c r="N16" s="469"/>
      <c r="O16" s="153"/>
      <c r="P16" s="469"/>
      <c r="Q16" s="153"/>
      <c r="R16" s="469"/>
      <c r="S16" s="153"/>
    </row>
    <row r="17" spans="1:19" s="7" customFormat="1" ht="47.25">
      <c r="A17" s="51"/>
      <c r="B17" s="45" t="s">
        <v>1536</v>
      </c>
      <c r="C17" s="470"/>
      <c r="D17" s="394" t="s">
        <v>1537</v>
      </c>
      <c r="E17" s="470"/>
      <c r="F17" s="8" t="s">
        <v>1538</v>
      </c>
      <c r="G17" s="153"/>
      <c r="H17" s="394" t="s">
        <v>1539</v>
      </c>
      <c r="I17" s="153"/>
      <c r="J17" s="568"/>
      <c r="K17" s="153"/>
      <c r="L17" s="469"/>
      <c r="M17" s="153"/>
      <c r="N17" s="469"/>
      <c r="O17" s="153"/>
      <c r="P17" s="469"/>
      <c r="Q17" s="153"/>
      <c r="R17" s="469"/>
      <c r="S17" s="153"/>
    </row>
    <row r="18" spans="1:19" s="7" customFormat="1" ht="47.25">
      <c r="A18" s="51"/>
      <c r="B18" s="45" t="s">
        <v>1540</v>
      </c>
      <c r="C18" s="470"/>
      <c r="D18" s="394" t="s">
        <v>1541</v>
      </c>
      <c r="E18" s="470"/>
      <c r="F18" s="8" t="s">
        <v>1542</v>
      </c>
      <c r="G18" s="153"/>
      <c r="H18" s="394" t="s">
        <v>1532</v>
      </c>
      <c r="I18" s="153"/>
      <c r="J18" s="568"/>
      <c r="K18" s="153"/>
      <c r="L18" s="469"/>
      <c r="M18" s="153"/>
      <c r="N18" s="469"/>
      <c r="O18" s="153"/>
      <c r="P18" s="469"/>
      <c r="Q18" s="153"/>
      <c r="R18" s="469"/>
      <c r="S18" s="153"/>
    </row>
    <row r="19" spans="1:19" s="7" customFormat="1" ht="78.75">
      <c r="A19" s="51"/>
      <c r="B19" s="45" t="s">
        <v>1543</v>
      </c>
      <c r="C19" s="470"/>
      <c r="D19" s="394" t="s">
        <v>1544</v>
      </c>
      <c r="E19" s="470"/>
      <c r="F19" s="8" t="s">
        <v>1545</v>
      </c>
      <c r="G19" s="153"/>
      <c r="H19" s="394" t="s">
        <v>499</v>
      </c>
      <c r="I19" s="153"/>
      <c r="J19" s="568"/>
      <c r="K19" s="153"/>
      <c r="L19" s="469"/>
      <c r="M19" s="153"/>
      <c r="N19" s="469"/>
      <c r="O19" s="153"/>
      <c r="P19" s="469"/>
      <c r="Q19" s="153"/>
      <c r="R19" s="469"/>
      <c r="S19" s="153"/>
    </row>
    <row r="20" spans="1:19" s="7" customFormat="1" ht="78.75">
      <c r="A20" s="51"/>
      <c r="B20" s="45" t="s">
        <v>1546</v>
      </c>
      <c r="C20" s="470"/>
      <c r="D20" s="394" t="s">
        <v>1547</v>
      </c>
      <c r="E20" s="470"/>
      <c r="F20" s="8" t="s">
        <v>1545</v>
      </c>
      <c r="G20" s="153"/>
      <c r="H20" s="394" t="s">
        <v>499</v>
      </c>
      <c r="I20" s="153"/>
      <c r="J20" s="568"/>
      <c r="K20" s="153"/>
      <c r="L20" s="469"/>
      <c r="M20" s="153"/>
      <c r="N20" s="469"/>
      <c r="O20" s="153"/>
      <c r="P20" s="469"/>
      <c r="Q20" s="153"/>
      <c r="R20" s="469"/>
      <c r="S20" s="153"/>
    </row>
    <row r="21" spans="1:19" s="7" customFormat="1" ht="126">
      <c r="A21" s="51"/>
      <c r="B21" s="48" t="s">
        <v>1548</v>
      </c>
      <c r="C21" s="470"/>
      <c r="D21" s="394" t="s">
        <v>221</v>
      </c>
      <c r="E21" s="470"/>
      <c r="F21" s="418" t="s">
        <v>1549</v>
      </c>
      <c r="G21" s="25"/>
      <c r="H21" s="394" t="s">
        <v>1550</v>
      </c>
      <c r="I21" s="25"/>
      <c r="J21" s="569"/>
      <c r="K21" s="25"/>
      <c r="L21" s="469"/>
      <c r="M21" s="25"/>
      <c r="N21" s="469"/>
      <c r="O21" s="25"/>
      <c r="P21" s="469"/>
      <c r="Q21" s="25"/>
      <c r="R21" s="469"/>
      <c r="S21" s="25"/>
    </row>
    <row r="22" spans="1:19" s="152" customFormat="1">
      <c r="A22" s="154"/>
    </row>
  </sheetData>
  <mergeCells count="1">
    <mergeCell ref="J7:J21"/>
  </mergeCells>
  <hyperlinks>
    <hyperlink ref="B8" r:id="rId1" xr:uid="{00000000-0004-0000-1C00-000000000000}"/>
    <hyperlink ref="F7" r:id="rId2" display="https://miningcadastre.albeiti.org/" xr:uid="{00000000-0004-0000-1C00-000001000000}"/>
    <hyperlink ref="F21" r:id="rId3" display="http://www.albpetrol.al/rezervat-gjeologjike/" xr:uid="{00000000-0004-0000-1C00-000002000000}"/>
    <hyperlink ref="F15" r:id="rId4" xr:uid="{00000000-0004-0000-1C00-000003000000}"/>
    <hyperlink ref="F16" r:id="rId5" display="https://www.albeiti.org/site/wp-content/uploads/2021/02/Social-impact-of-EI-in-Albania_Final-Draft_AL_EXE.pdf ( page 47)" xr:uid="{00000000-0004-0000-1C00-000004000000}"/>
  </hyperlinks>
  <pageMargins left="0.7" right="0.7" top="0.75" bottom="0.75" header="0.3" footer="0.3"/>
  <pageSetup paperSize="8" orientation="landscape" horizontalDpi="1200"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sheetPr>
  <dimension ref="A1:S23"/>
  <sheetViews>
    <sheetView zoomScale="85" zoomScaleNormal="85" zoomScalePageLayoutView="80" workbookViewId="0">
      <selection activeCell="J16" sqref="J16:J21"/>
    </sheetView>
  </sheetViews>
  <sheetFormatPr defaultColWidth="10.5" defaultRowHeight="16.5"/>
  <cols>
    <col min="1" max="1" width="14" style="155" customWidth="1"/>
    <col min="2" max="2" width="48" style="150" customWidth="1"/>
    <col min="3" max="3" width="3" style="150" customWidth="1"/>
    <col min="4" max="4" width="28.375" style="150" customWidth="1"/>
    <col min="5" max="5" width="3" style="150" customWidth="1"/>
    <col min="6" max="6" width="35.875" style="150" customWidth="1"/>
    <col min="7" max="7" width="3" style="150" customWidth="1"/>
    <col min="8" max="8" width="35.875" style="150" customWidth="1"/>
    <col min="9" max="9" width="3" style="150" customWidth="1"/>
    <col min="10" max="10" width="39"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115</v>
      </c>
    </row>
    <row r="3" spans="1:19" s="26" customFormat="1" ht="94.5">
      <c r="A3" s="446" t="s">
        <v>116</v>
      </c>
      <c r="B3" s="39" t="s">
        <v>117</v>
      </c>
      <c r="D3" s="8" t="s">
        <v>118</v>
      </c>
      <c r="F3" s="40"/>
      <c r="H3" s="40"/>
      <c r="J3" s="467"/>
      <c r="L3" s="468" t="s">
        <v>119</v>
      </c>
      <c r="N3" s="469"/>
      <c r="P3" s="469"/>
      <c r="R3" s="469"/>
    </row>
    <row r="4" spans="1:19" s="26" customFormat="1" ht="15.75">
      <c r="A4" s="446"/>
      <c r="B4" s="39"/>
      <c r="D4" s="56"/>
      <c r="F4" s="56"/>
      <c r="H4" s="56"/>
      <c r="J4" s="470"/>
      <c r="L4" s="470"/>
      <c r="N4" s="470"/>
      <c r="P4" s="470"/>
      <c r="R4" s="470"/>
    </row>
    <row r="5" spans="1:19" s="36" customFormat="1" ht="97.5">
      <c r="A5" s="49"/>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50"/>
      <c r="B6" s="31"/>
      <c r="D6" s="31"/>
      <c r="F6" s="31"/>
      <c r="H6" s="31"/>
      <c r="J6" s="32"/>
      <c r="L6" s="32"/>
      <c r="N6" s="32"/>
      <c r="P6" s="32"/>
      <c r="R6" s="32"/>
    </row>
    <row r="7" spans="1:19" s="7" customFormat="1" ht="15.75">
      <c r="A7" s="541" t="s">
        <v>129</v>
      </c>
      <c r="B7" s="45" t="s">
        <v>130</v>
      </c>
      <c r="C7" s="470"/>
      <c r="D7" s="17"/>
      <c r="E7" s="470"/>
      <c r="F7" s="17"/>
      <c r="G7" s="470"/>
      <c r="H7" s="17"/>
      <c r="I7" s="470"/>
      <c r="J7" s="470"/>
      <c r="K7" s="471"/>
      <c r="L7" s="471"/>
      <c r="M7" s="471"/>
      <c r="N7" s="471"/>
      <c r="O7" s="471"/>
      <c r="P7" s="471"/>
      <c r="Q7" s="471"/>
      <c r="R7" s="471"/>
      <c r="S7" s="471"/>
    </row>
    <row r="8" spans="1:19" s="7" customFormat="1" ht="94.5">
      <c r="A8" s="542"/>
      <c r="B8" s="46" t="s">
        <v>131</v>
      </c>
      <c r="C8" s="470"/>
      <c r="D8" s="8" t="s">
        <v>132</v>
      </c>
      <c r="E8" s="470"/>
      <c r="F8" s="60" t="s">
        <v>133</v>
      </c>
      <c r="G8" s="472"/>
      <c r="H8" s="60"/>
      <c r="I8" s="470"/>
      <c r="J8" s="544"/>
      <c r="K8" s="25"/>
      <c r="L8" s="468"/>
      <c r="M8" s="25"/>
      <c r="N8" s="468"/>
      <c r="O8" s="25"/>
      <c r="P8" s="469"/>
      <c r="Q8" s="25"/>
      <c r="R8" s="469"/>
      <c r="S8" s="25"/>
    </row>
    <row r="9" spans="1:19" s="7" customFormat="1" ht="63">
      <c r="A9" s="542"/>
      <c r="B9" s="46" t="s">
        <v>134</v>
      </c>
      <c r="C9" s="470"/>
      <c r="D9" s="8" t="s">
        <v>135</v>
      </c>
      <c r="E9" s="470"/>
      <c r="F9" s="60" t="s">
        <v>136</v>
      </c>
      <c r="G9" s="470"/>
      <c r="H9" s="60" t="s">
        <v>137</v>
      </c>
      <c r="I9" s="470"/>
      <c r="J9" s="545"/>
      <c r="K9" s="26"/>
      <c r="L9" s="469"/>
      <c r="M9" s="26"/>
      <c r="N9" s="469"/>
      <c r="O9" s="26"/>
      <c r="P9" s="469"/>
      <c r="Q9" s="26"/>
      <c r="R9" s="469"/>
      <c r="S9" s="26"/>
    </row>
    <row r="10" spans="1:19" s="7" customFormat="1" ht="94.5">
      <c r="A10" s="542"/>
      <c r="B10" s="46" t="s">
        <v>138</v>
      </c>
      <c r="C10" s="470"/>
      <c r="D10" s="8" t="s">
        <v>139</v>
      </c>
      <c r="E10" s="470"/>
      <c r="F10" s="60" t="s">
        <v>140</v>
      </c>
      <c r="G10" s="470"/>
      <c r="H10" s="60" t="s">
        <v>141</v>
      </c>
      <c r="I10" s="470"/>
      <c r="J10" s="545"/>
      <c r="K10" s="25"/>
      <c r="L10" s="469"/>
      <c r="M10" s="25"/>
      <c r="N10" s="469"/>
      <c r="O10" s="25"/>
      <c r="P10" s="469"/>
      <c r="Q10" s="25"/>
      <c r="R10" s="469"/>
      <c r="S10" s="25"/>
    </row>
    <row r="11" spans="1:19" s="7" customFormat="1" ht="31.5" customHeight="1">
      <c r="A11" s="542"/>
      <c r="B11" s="46" t="s">
        <v>142</v>
      </c>
      <c r="C11" s="470"/>
      <c r="D11" s="8" t="s">
        <v>135</v>
      </c>
      <c r="E11" s="470"/>
      <c r="F11" s="60" t="s">
        <v>143</v>
      </c>
      <c r="G11" s="470"/>
      <c r="H11" s="60" t="s">
        <v>144</v>
      </c>
      <c r="I11" s="470"/>
      <c r="J11" s="545"/>
      <c r="K11" s="471"/>
      <c r="L11" s="469"/>
      <c r="M11" s="471"/>
      <c r="N11" s="469"/>
      <c r="O11" s="471"/>
      <c r="P11" s="469"/>
      <c r="Q11" s="471"/>
      <c r="R11" s="469"/>
      <c r="S11" s="471"/>
    </row>
    <row r="12" spans="1:19" s="153" customFormat="1" ht="256.5">
      <c r="A12" s="542"/>
      <c r="B12" s="46" t="s">
        <v>145</v>
      </c>
      <c r="D12" s="8" t="s">
        <v>146</v>
      </c>
      <c r="E12" s="470"/>
      <c r="F12" s="60"/>
      <c r="H12" s="60" t="s">
        <v>147</v>
      </c>
      <c r="I12" s="470"/>
      <c r="J12" s="545"/>
      <c r="K12" s="471"/>
      <c r="L12" s="468" t="s">
        <v>148</v>
      </c>
      <c r="M12" s="471"/>
      <c r="N12" s="468" t="s">
        <v>149</v>
      </c>
      <c r="O12" s="471"/>
      <c r="P12" s="403" t="s">
        <v>150</v>
      </c>
      <c r="Q12" s="471"/>
      <c r="R12" s="469"/>
      <c r="S12" s="471"/>
    </row>
    <row r="13" spans="1:19" s="153" customFormat="1" ht="78.75">
      <c r="A13" s="543"/>
      <c r="B13" s="46" t="s">
        <v>151</v>
      </c>
      <c r="D13" s="8" t="s">
        <v>152</v>
      </c>
      <c r="E13" s="470"/>
      <c r="F13" s="60" t="s">
        <v>153</v>
      </c>
      <c r="H13" s="60"/>
      <c r="I13" s="470"/>
      <c r="J13" s="546"/>
      <c r="K13" s="471"/>
      <c r="L13" s="469"/>
      <c r="M13" s="471"/>
      <c r="N13" s="469"/>
      <c r="O13" s="471"/>
      <c r="P13" s="469"/>
      <c r="Q13" s="471"/>
      <c r="R13" s="469"/>
      <c r="S13" s="471"/>
    </row>
    <row r="14" spans="1:19" s="153" customFormat="1" ht="15.95" customHeight="1">
      <c r="A14" s="157"/>
      <c r="B14" s="46"/>
      <c r="L14" s="470"/>
      <c r="N14" s="470"/>
      <c r="P14" s="470"/>
      <c r="R14" s="470"/>
    </row>
    <row r="15" spans="1:19" s="153" customFormat="1" ht="16.5" customHeight="1">
      <c r="A15" s="541" t="s">
        <v>154</v>
      </c>
      <c r="B15" s="45" t="s">
        <v>130</v>
      </c>
      <c r="C15" s="470"/>
      <c r="D15" s="17"/>
      <c r="E15" s="470"/>
      <c r="F15" s="17"/>
      <c r="G15" s="470"/>
      <c r="H15" s="17"/>
      <c r="I15" s="470"/>
      <c r="J15" s="470"/>
      <c r="L15" s="470"/>
      <c r="N15" s="470"/>
      <c r="P15" s="470"/>
      <c r="R15" s="470"/>
    </row>
    <row r="16" spans="1:19" s="153" customFormat="1" ht="94.5">
      <c r="A16" s="542"/>
      <c r="B16" s="46" t="s">
        <v>131</v>
      </c>
      <c r="C16" s="470"/>
      <c r="D16" s="8" t="s">
        <v>132</v>
      </c>
      <c r="E16" s="470"/>
      <c r="F16" s="60" t="s">
        <v>155</v>
      </c>
      <c r="G16" s="470"/>
      <c r="H16" s="60"/>
      <c r="I16" s="470"/>
      <c r="J16" s="544"/>
      <c r="L16" s="468" t="s">
        <v>156</v>
      </c>
      <c r="N16" s="468" t="s">
        <v>157</v>
      </c>
      <c r="P16" s="403" t="s">
        <v>158</v>
      </c>
      <c r="R16" s="469"/>
    </row>
    <row r="17" spans="1:18" s="153" customFormat="1" ht="47.25" customHeight="1">
      <c r="A17" s="542"/>
      <c r="B17" s="46" t="s">
        <v>134</v>
      </c>
      <c r="C17" s="470"/>
      <c r="D17" s="8" t="s">
        <v>135</v>
      </c>
      <c r="E17" s="470"/>
      <c r="F17" s="60" t="s">
        <v>159</v>
      </c>
      <c r="G17" s="470"/>
      <c r="H17" s="60" t="s">
        <v>137</v>
      </c>
      <c r="I17" s="470"/>
      <c r="J17" s="545"/>
      <c r="L17" s="469"/>
      <c r="N17" s="469"/>
      <c r="P17" s="421"/>
      <c r="R17" s="469"/>
    </row>
    <row r="18" spans="1:18" s="153" customFormat="1" ht="78.75">
      <c r="A18" s="542"/>
      <c r="B18" s="46" t="s">
        <v>138</v>
      </c>
      <c r="C18" s="470"/>
      <c r="D18" s="8" t="s">
        <v>139</v>
      </c>
      <c r="E18" s="470"/>
      <c r="F18" s="60" t="s">
        <v>160</v>
      </c>
      <c r="G18" s="470"/>
      <c r="H18" s="60" t="s">
        <v>141</v>
      </c>
      <c r="I18" s="470"/>
      <c r="J18" s="545"/>
      <c r="L18" s="469"/>
      <c r="N18" s="469"/>
      <c r="P18" s="469"/>
      <c r="R18" s="469"/>
    </row>
    <row r="19" spans="1:18" s="153" customFormat="1" ht="31.5" customHeight="1">
      <c r="A19" s="542"/>
      <c r="B19" s="46" t="s">
        <v>142</v>
      </c>
      <c r="C19" s="470"/>
      <c r="D19" s="8" t="s">
        <v>135</v>
      </c>
      <c r="E19" s="470"/>
      <c r="F19" s="60" t="s">
        <v>143</v>
      </c>
      <c r="G19" s="470"/>
      <c r="H19" s="60" t="s">
        <v>144</v>
      </c>
      <c r="I19" s="470"/>
      <c r="J19" s="545"/>
      <c r="L19" s="469"/>
      <c r="N19" s="469"/>
      <c r="P19" s="469"/>
      <c r="R19" s="469"/>
    </row>
    <row r="20" spans="1:18" s="153" customFormat="1" ht="67.5" customHeight="1">
      <c r="A20" s="542"/>
      <c r="B20" s="46" t="s">
        <v>145</v>
      </c>
      <c r="D20" s="8" t="s">
        <v>146</v>
      </c>
      <c r="E20" s="470"/>
      <c r="F20" s="60"/>
      <c r="H20" s="60" t="s">
        <v>144</v>
      </c>
      <c r="I20" s="470"/>
      <c r="J20" s="545"/>
      <c r="L20" s="468" t="s">
        <v>161</v>
      </c>
      <c r="N20" s="468" t="s">
        <v>149</v>
      </c>
      <c r="P20" s="468" t="s">
        <v>162</v>
      </c>
      <c r="R20" s="469"/>
    </row>
    <row r="21" spans="1:18" s="153" customFormat="1" ht="78.75">
      <c r="A21" s="543"/>
      <c r="B21" s="46" t="s">
        <v>151</v>
      </c>
      <c r="D21" s="8" t="s">
        <v>152</v>
      </c>
      <c r="E21" s="470"/>
      <c r="F21" s="183" t="s">
        <v>163</v>
      </c>
      <c r="H21" s="60"/>
      <c r="I21" s="470"/>
      <c r="J21" s="546"/>
      <c r="L21" s="468" t="s">
        <v>164</v>
      </c>
      <c r="N21" s="468" t="s">
        <v>165</v>
      </c>
      <c r="P21" s="403" t="s">
        <v>166</v>
      </c>
      <c r="R21" s="469"/>
    </row>
    <row r="22" spans="1:18" s="153" customFormat="1">
      <c r="A22" s="157"/>
    </row>
    <row r="23" spans="1:18" s="152" customFormat="1">
      <c r="A23" s="154"/>
    </row>
  </sheetData>
  <mergeCells count="4">
    <mergeCell ref="A7:A13"/>
    <mergeCell ref="A15:A21"/>
    <mergeCell ref="J8:J13"/>
    <mergeCell ref="J16:J21"/>
  </mergeCells>
  <hyperlinks>
    <hyperlink ref="F21" r:id="rId1" xr:uid="{00000000-0004-0000-0200-000000000000}"/>
  </hyperlinks>
  <pageMargins left="0.70866141732283505" right="0.70866141732283505" top="0.74803149606299202" bottom="0.74803149606299202" header="0.31496062992126" footer="0.31496062992126"/>
  <pageSetup paperSize="8"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S13"/>
  <sheetViews>
    <sheetView topLeftCell="A7" zoomScale="70" zoomScaleNormal="70" workbookViewId="0">
      <selection activeCell="L7" sqref="L7"/>
    </sheetView>
  </sheetViews>
  <sheetFormatPr defaultColWidth="10.5" defaultRowHeight="16.5"/>
  <cols>
    <col min="1" max="1" width="14.375" style="150" customWidth="1"/>
    <col min="2" max="2" width="42.375" style="150" customWidth="1"/>
    <col min="3" max="3" width="3" style="150" customWidth="1"/>
    <col min="4" max="4" width="24" style="150" customWidth="1"/>
    <col min="5" max="5" width="3" style="150" customWidth="1"/>
    <col min="6" max="6" width="22.375" style="150" customWidth="1"/>
    <col min="7" max="7" width="3" style="150" customWidth="1"/>
    <col min="8" max="8" width="22.375"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49" t="s">
        <v>1551</v>
      </c>
    </row>
    <row r="3" spans="1:19" s="26" customFormat="1" ht="126">
      <c r="A3" s="446" t="s">
        <v>1552</v>
      </c>
      <c r="B3" s="39" t="s">
        <v>1553</v>
      </c>
      <c r="D3" s="8" t="s">
        <v>311</v>
      </c>
      <c r="F3" s="40"/>
      <c r="H3" s="40"/>
      <c r="J3" s="467"/>
      <c r="L3" s="469"/>
      <c r="N3" s="469"/>
      <c r="P3" s="469"/>
      <c r="R3" s="469"/>
    </row>
    <row r="4" spans="1:19" s="25" customFormat="1" ht="19.5">
      <c r="A4" s="38"/>
      <c r="B4" s="31"/>
      <c r="D4" s="31"/>
      <c r="F4" s="31"/>
      <c r="H4" s="31"/>
      <c r="J4" s="32"/>
      <c r="L4" s="32"/>
    </row>
    <row r="5" spans="1:19" s="36" customFormat="1" ht="97.5">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26" customFormat="1" ht="47.25">
      <c r="A7" s="446" t="s">
        <v>175</v>
      </c>
      <c r="B7" s="39" t="s">
        <v>1554</v>
      </c>
      <c r="D7" s="8" t="s">
        <v>1379</v>
      </c>
      <c r="F7" s="40"/>
      <c r="H7" s="40"/>
      <c r="J7" s="467"/>
      <c r="L7" s="468" t="s">
        <v>1555</v>
      </c>
      <c r="M7" s="25"/>
      <c r="N7" s="469"/>
      <c r="O7" s="25"/>
      <c r="P7" s="469"/>
      <c r="Q7" s="25"/>
      <c r="R7" s="469"/>
    </row>
    <row r="8" spans="1:19" s="25" customFormat="1" ht="19.5">
      <c r="A8" s="38"/>
      <c r="B8" s="31"/>
      <c r="D8" s="31"/>
      <c r="F8" s="31"/>
      <c r="H8" s="31"/>
      <c r="J8" s="32"/>
      <c r="L8" s="32"/>
      <c r="N8" s="32"/>
      <c r="P8" s="32"/>
      <c r="R8" s="32"/>
    </row>
    <row r="9" spans="1:19" s="7" customFormat="1" ht="19.5">
      <c r="A9" s="478"/>
      <c r="B9" s="45" t="s">
        <v>130</v>
      </c>
      <c r="C9" s="470"/>
      <c r="D9" s="17"/>
      <c r="E9" s="470"/>
      <c r="F9" s="17"/>
      <c r="G9" s="25"/>
      <c r="H9" s="17"/>
      <c r="I9" s="25"/>
      <c r="J9" s="470"/>
      <c r="K9" s="25"/>
      <c r="L9" s="470"/>
      <c r="M9" s="25"/>
      <c r="N9" s="470"/>
      <c r="O9" s="25"/>
      <c r="P9" s="470"/>
      <c r="Q9" s="25"/>
      <c r="R9" s="470"/>
      <c r="S9" s="25"/>
    </row>
    <row r="10" spans="1:19" s="7" customFormat="1" ht="45.75" customHeight="1">
      <c r="A10" s="478"/>
      <c r="B10" s="14" t="s">
        <v>1556</v>
      </c>
      <c r="C10" s="470"/>
      <c r="D10" s="8" t="s">
        <v>221</v>
      </c>
      <c r="E10" s="470"/>
      <c r="F10" s="8" t="str">
        <f>IF(D10=[2]Lists!$K$4,"&lt; Input URL to data source &gt;",IF(D10=[2]Lists!$K$5,"&lt; Reference section in EITI Report or URL &gt;",IF(D10=[2]Lists!$K$6,"&lt; Reference evidence of non-applicability &gt;","")))</f>
        <v/>
      </c>
      <c r="G10" s="26"/>
      <c r="H10" s="8" t="s">
        <v>1557</v>
      </c>
      <c r="I10" s="26"/>
      <c r="J10" s="608" t="s">
        <v>1558</v>
      </c>
      <c r="K10" s="26"/>
      <c r="L10" s="468" t="s">
        <v>1559</v>
      </c>
      <c r="M10" s="26"/>
      <c r="N10" s="469"/>
      <c r="O10" s="26"/>
      <c r="P10" s="469"/>
      <c r="Q10" s="26"/>
      <c r="R10" s="469"/>
      <c r="S10" s="26"/>
    </row>
    <row r="11" spans="1:19" s="7" customFormat="1" ht="220.5">
      <c r="A11" s="478"/>
      <c r="B11" s="14" t="s">
        <v>1560</v>
      </c>
      <c r="C11" s="470"/>
      <c r="D11" s="8" t="s">
        <v>221</v>
      </c>
      <c r="E11" s="470"/>
      <c r="F11" s="398" t="s">
        <v>1561</v>
      </c>
      <c r="G11" s="25"/>
      <c r="H11" s="8" t="str">
        <f>IF(F11=[2]Lists!$K$4,"&lt; Input URL to data source &gt;",IF(F11=[2]Lists!$K$5,"&lt; Reference section in EITI Report or URL &gt;",IF(F11=[2]Lists!$K$6,"&lt; Reference evidence of non-applicability &gt;","")))</f>
        <v/>
      </c>
      <c r="I11" s="25"/>
      <c r="J11" s="609"/>
      <c r="K11" s="25"/>
      <c r="L11" s="468" t="s">
        <v>1562</v>
      </c>
      <c r="M11" s="25"/>
      <c r="N11" s="469"/>
      <c r="O11" s="25"/>
      <c r="P11" s="469"/>
      <c r="Q11" s="25"/>
      <c r="R11" s="469"/>
      <c r="S11" s="25"/>
    </row>
    <row r="12" spans="1:19" s="7" customFormat="1" ht="409.5">
      <c r="A12" s="478"/>
      <c r="B12" s="14" t="s">
        <v>1563</v>
      </c>
      <c r="C12" s="470"/>
      <c r="D12" s="8" t="s">
        <v>221</v>
      </c>
      <c r="E12" s="470"/>
      <c r="F12" s="397" t="s">
        <v>1564</v>
      </c>
      <c r="G12" s="26"/>
      <c r="H12" s="8" t="str">
        <f>IF(F12=[2]Lists!$K$4,"&lt; Input URL to data source &gt;",IF(F12=[2]Lists!$K$5,"&lt; Reference section in EITI Report or URL &gt;",IF(F12=[2]Lists!$K$6,"&lt; Reference evidence of non-applicability &gt;","")))</f>
        <v/>
      </c>
      <c r="I12" s="26"/>
      <c r="J12" s="610"/>
      <c r="K12" s="26"/>
      <c r="L12" s="468" t="s">
        <v>1565</v>
      </c>
      <c r="M12" s="26"/>
      <c r="N12" s="469"/>
      <c r="O12" s="26"/>
      <c r="P12" s="469"/>
      <c r="Q12" s="26"/>
      <c r="R12" s="469"/>
      <c r="S12" s="26"/>
    </row>
    <row r="13" spans="1:19" s="152" customFormat="1">
      <c r="A13" s="151"/>
    </row>
  </sheetData>
  <mergeCells count="1">
    <mergeCell ref="J10:J12"/>
  </mergeCells>
  <hyperlinks>
    <hyperlink ref="F11" r:id="rId1" xr:uid="{00000000-0004-0000-1D00-000000000000}"/>
  </hyperlinks>
  <pageMargins left="0.7" right="0.7" top="0.75" bottom="0.75" header="0.3" footer="0.3"/>
  <pageSetup paperSize="8"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sheetPr>
  <dimension ref="A1:S33"/>
  <sheetViews>
    <sheetView zoomScaleNormal="100" workbookViewId="0">
      <selection sqref="A1:R33"/>
    </sheetView>
  </sheetViews>
  <sheetFormatPr defaultColWidth="10.5" defaultRowHeight="16.5"/>
  <cols>
    <col min="1" max="1" width="13" style="155" customWidth="1"/>
    <col min="2" max="2" width="69" style="163" customWidth="1"/>
    <col min="3" max="3" width="3.5" style="150" customWidth="1"/>
    <col min="4" max="4" width="29" style="150" customWidth="1"/>
    <col min="5" max="5" width="3.5" style="150" customWidth="1"/>
    <col min="6" max="6" width="20.5" style="150" customWidth="1"/>
    <col min="7" max="7" width="3.5" style="150" customWidth="1"/>
    <col min="8" max="8" width="20.5" style="150" customWidth="1"/>
    <col min="9" max="9" width="3.5" style="150" customWidth="1"/>
    <col min="10" max="10" width="44"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c r="A1" s="195" t="s">
        <v>167</v>
      </c>
      <c r="B1" s="196"/>
      <c r="C1" s="197"/>
      <c r="D1" s="197"/>
      <c r="E1" s="197"/>
      <c r="F1" s="197"/>
      <c r="G1" s="197"/>
      <c r="H1" s="197"/>
      <c r="I1" s="197"/>
      <c r="J1" s="197"/>
    </row>
    <row r="2" spans="1:19">
      <c r="A2" s="195"/>
      <c r="B2" s="196"/>
      <c r="C2" s="197"/>
      <c r="D2" s="197"/>
      <c r="E2" s="197"/>
      <c r="F2" s="197"/>
      <c r="G2" s="197"/>
      <c r="H2" s="197"/>
      <c r="I2" s="197"/>
      <c r="J2" s="197"/>
    </row>
    <row r="3" spans="1:19" s="26" customFormat="1" ht="409.5">
      <c r="A3" s="198" t="s">
        <v>168</v>
      </c>
      <c r="B3" s="199" t="s">
        <v>169</v>
      </c>
      <c r="C3" s="200"/>
      <c r="D3" s="201" t="s">
        <v>170</v>
      </c>
      <c r="E3" s="200"/>
      <c r="F3" s="202"/>
      <c r="G3" s="200"/>
      <c r="H3" s="202"/>
      <c r="I3" s="200"/>
      <c r="J3" s="476" t="s">
        <v>171</v>
      </c>
      <c r="L3" s="468" t="s">
        <v>172</v>
      </c>
      <c r="N3" s="468" t="s">
        <v>173</v>
      </c>
      <c r="P3" s="468" t="s">
        <v>174</v>
      </c>
      <c r="R3" s="469"/>
    </row>
    <row r="4" spans="1:19" s="25" customFormat="1" ht="19.5">
      <c r="A4" s="203"/>
      <c r="B4" s="204"/>
      <c r="C4" s="205"/>
      <c r="D4" s="204"/>
      <c r="E4" s="205"/>
      <c r="F4" s="204"/>
      <c r="G4" s="205"/>
      <c r="H4" s="204"/>
      <c r="I4" s="205"/>
      <c r="J4" s="206"/>
      <c r="L4" s="32"/>
      <c r="N4" s="32"/>
      <c r="P4" s="32"/>
      <c r="R4" s="32"/>
    </row>
    <row r="5" spans="1:19" s="29" customFormat="1" ht="40.5">
      <c r="A5" s="207"/>
      <c r="B5" s="208" t="s">
        <v>120</v>
      </c>
      <c r="C5" s="209"/>
      <c r="D5" s="208" t="s">
        <v>121</v>
      </c>
      <c r="E5" s="209"/>
      <c r="F5" s="208" t="s">
        <v>122</v>
      </c>
      <c r="G5" s="209"/>
      <c r="H5" s="208" t="s">
        <v>123</v>
      </c>
      <c r="I5" s="210"/>
      <c r="J5" s="211" t="s">
        <v>124</v>
      </c>
      <c r="L5" s="30" t="s">
        <v>125</v>
      </c>
      <c r="N5" s="30" t="s">
        <v>126</v>
      </c>
      <c r="P5" s="30" t="s">
        <v>127</v>
      </c>
      <c r="R5" s="30" t="s">
        <v>128</v>
      </c>
    </row>
    <row r="6" spans="1:19" s="25" customFormat="1" ht="19.5">
      <c r="A6" s="203"/>
      <c r="B6" s="204"/>
      <c r="C6" s="205"/>
      <c r="D6" s="204"/>
      <c r="E6" s="205"/>
      <c r="F6" s="204"/>
      <c r="G6" s="205"/>
      <c r="H6" s="204"/>
      <c r="I6" s="205"/>
      <c r="J6" s="206"/>
      <c r="L6" s="32"/>
      <c r="N6" s="32"/>
      <c r="P6" s="32"/>
      <c r="R6" s="32"/>
    </row>
    <row r="7" spans="1:19" s="26" customFormat="1" ht="81">
      <c r="A7" s="198" t="s">
        <v>175</v>
      </c>
      <c r="B7" s="199" t="s">
        <v>176</v>
      </c>
      <c r="C7" s="200"/>
      <c r="D7" s="201" t="s">
        <v>177</v>
      </c>
      <c r="E7" s="200"/>
      <c r="F7" s="412" t="s">
        <v>178</v>
      </c>
      <c r="G7" s="200"/>
      <c r="H7" s="202"/>
      <c r="I7" s="200"/>
      <c r="J7" s="414" t="s">
        <v>179</v>
      </c>
      <c r="L7" s="469"/>
      <c r="N7" s="469"/>
    </row>
    <row r="8" spans="1:19" s="25" customFormat="1" ht="19.5">
      <c r="A8" s="203"/>
      <c r="B8" s="204"/>
      <c r="C8" s="205"/>
      <c r="D8" s="204"/>
      <c r="E8" s="205"/>
      <c r="F8" s="204"/>
      <c r="G8" s="205"/>
      <c r="H8" s="204"/>
      <c r="I8" s="205"/>
      <c r="J8" s="206"/>
      <c r="L8" s="32"/>
      <c r="N8" s="32"/>
    </row>
    <row r="9" spans="1:19" s="12" customFormat="1" ht="19.5" customHeight="1">
      <c r="A9" s="547" t="s">
        <v>129</v>
      </c>
      <c r="B9" s="212" t="s">
        <v>130</v>
      </c>
      <c r="C9" s="213"/>
      <c r="D9" s="214"/>
      <c r="E9" s="213"/>
      <c r="F9" s="214"/>
      <c r="G9" s="213"/>
      <c r="H9" s="214"/>
      <c r="I9" s="213"/>
      <c r="J9" s="213"/>
      <c r="K9" s="471"/>
      <c r="L9" s="469"/>
      <c r="M9" s="25"/>
      <c r="N9" s="469"/>
      <c r="O9" s="25"/>
      <c r="P9" s="469"/>
      <c r="Q9" s="25"/>
      <c r="R9" s="469"/>
      <c r="S9" s="471"/>
    </row>
    <row r="10" spans="1:19" s="12" customFormat="1" ht="382.5" customHeight="1">
      <c r="A10" s="547"/>
      <c r="B10" s="215" t="s">
        <v>180</v>
      </c>
      <c r="C10" s="213"/>
      <c r="D10" s="413" t="s">
        <v>181</v>
      </c>
      <c r="E10" s="213"/>
      <c r="F10" s="413" t="s">
        <v>182</v>
      </c>
      <c r="G10" s="213"/>
      <c r="H10" s="201"/>
      <c r="I10" s="213"/>
      <c r="J10" s="549"/>
      <c r="K10" s="25"/>
      <c r="L10" s="468"/>
      <c r="M10" s="25"/>
      <c r="N10" s="468" t="s">
        <v>183</v>
      </c>
      <c r="O10" s="25"/>
      <c r="P10" s="468" t="s">
        <v>184</v>
      </c>
      <c r="Q10" s="25"/>
      <c r="R10" s="469"/>
      <c r="S10" s="25"/>
    </row>
    <row r="11" spans="1:19" s="12" customFormat="1" ht="409.5">
      <c r="A11" s="548"/>
      <c r="B11" s="212" t="s">
        <v>185</v>
      </c>
      <c r="C11" s="213"/>
      <c r="D11" s="201" t="s">
        <v>186</v>
      </c>
      <c r="E11" s="213"/>
      <c r="F11" s="216" t="s">
        <v>187</v>
      </c>
      <c r="G11" s="213"/>
      <c r="H11" s="216" t="s">
        <v>188</v>
      </c>
      <c r="I11" s="213"/>
      <c r="J11" s="550"/>
      <c r="K11" s="26"/>
      <c r="L11" s="469"/>
      <c r="M11" s="26"/>
      <c r="N11" s="468"/>
      <c r="O11" s="26"/>
      <c r="P11" s="468" t="s">
        <v>189</v>
      </c>
      <c r="Q11" s="26"/>
      <c r="R11" s="469"/>
      <c r="S11" s="26"/>
    </row>
    <row r="12" spans="1:19" s="12" customFormat="1" ht="175.5">
      <c r="A12" s="548"/>
      <c r="B12" s="212" t="s">
        <v>190</v>
      </c>
      <c r="C12" s="213"/>
      <c r="D12" s="201" t="s">
        <v>191</v>
      </c>
      <c r="E12" s="213"/>
      <c r="F12" s="216" t="s">
        <v>192</v>
      </c>
      <c r="G12" s="213"/>
      <c r="H12" s="216" t="s">
        <v>193</v>
      </c>
      <c r="I12" s="213"/>
      <c r="J12" s="550"/>
      <c r="K12" s="25"/>
      <c r="L12" s="468" t="s">
        <v>194</v>
      </c>
      <c r="M12" s="25"/>
      <c r="N12" s="468" t="s">
        <v>195</v>
      </c>
      <c r="O12" s="25"/>
      <c r="P12" s="415" t="s">
        <v>196</v>
      </c>
      <c r="Q12" s="25"/>
      <c r="R12" s="469"/>
      <c r="S12" s="25"/>
    </row>
    <row r="13" spans="1:19" s="12" customFormat="1" ht="220.5">
      <c r="A13" s="548"/>
      <c r="B13" s="217" t="s">
        <v>197</v>
      </c>
      <c r="C13" s="213"/>
      <c r="D13" s="201" t="s">
        <v>198</v>
      </c>
      <c r="E13" s="213"/>
      <c r="F13" s="216"/>
      <c r="G13" s="213"/>
      <c r="H13" s="216" t="s">
        <v>199</v>
      </c>
      <c r="I13" s="213"/>
      <c r="J13" s="550"/>
      <c r="K13" s="471"/>
      <c r="L13" s="468" t="s">
        <v>200</v>
      </c>
      <c r="M13" s="471"/>
      <c r="N13" s="468" t="s">
        <v>201</v>
      </c>
      <c r="O13" s="471"/>
      <c r="P13" s="468" t="s">
        <v>202</v>
      </c>
      <c r="Q13" s="471"/>
      <c r="R13" s="469"/>
      <c r="S13" s="471"/>
    </row>
    <row r="14" spans="1:19" s="12" customFormat="1" ht="250.5" customHeight="1">
      <c r="A14" s="548"/>
      <c r="B14" s="218" t="s">
        <v>203</v>
      </c>
      <c r="C14" s="213"/>
      <c r="D14" s="201" t="s">
        <v>204</v>
      </c>
      <c r="E14" s="213"/>
      <c r="F14" s="216" t="s">
        <v>205</v>
      </c>
      <c r="G14" s="213"/>
      <c r="H14" s="216" t="s">
        <v>206</v>
      </c>
      <c r="I14" s="213"/>
      <c r="J14" s="550"/>
      <c r="K14" s="471"/>
      <c r="L14" s="469"/>
      <c r="M14" s="471"/>
      <c r="N14" s="468" t="s">
        <v>207</v>
      </c>
      <c r="O14" s="471" t="s">
        <v>208</v>
      </c>
      <c r="P14" s="416" t="s">
        <v>209</v>
      </c>
      <c r="Q14" s="471"/>
      <c r="R14" s="469"/>
      <c r="S14" s="471"/>
    </row>
    <row r="15" spans="1:19" s="12" customFormat="1" ht="63">
      <c r="A15" s="548"/>
      <c r="B15" s="217" t="s">
        <v>210</v>
      </c>
      <c r="C15" s="213"/>
      <c r="D15" s="201" t="s">
        <v>211</v>
      </c>
      <c r="E15" s="213"/>
      <c r="F15" s="183" t="s">
        <v>212</v>
      </c>
      <c r="G15" s="213"/>
      <c r="H15" s="216"/>
      <c r="I15" s="213"/>
      <c r="J15" s="550"/>
      <c r="K15" s="471"/>
      <c r="L15" s="469"/>
      <c r="M15" s="471"/>
      <c r="N15" s="469"/>
      <c r="O15" s="471"/>
      <c r="P15" s="469"/>
      <c r="Q15" s="471"/>
      <c r="R15" s="469"/>
      <c r="S15" s="471"/>
    </row>
    <row r="16" spans="1:19" s="12" customFormat="1" ht="108">
      <c r="A16" s="548"/>
      <c r="B16" s="212" t="s">
        <v>213</v>
      </c>
      <c r="C16" s="213"/>
      <c r="D16" s="201" t="s">
        <v>214</v>
      </c>
      <c r="E16" s="213"/>
      <c r="F16" s="216" t="s">
        <v>215</v>
      </c>
      <c r="G16" s="213"/>
      <c r="H16" s="216" t="s">
        <v>206</v>
      </c>
      <c r="I16" s="213"/>
      <c r="J16" s="550"/>
      <c r="K16" s="153"/>
      <c r="L16" s="469"/>
      <c r="M16" s="153"/>
      <c r="N16" s="469"/>
      <c r="O16" s="153"/>
      <c r="P16" s="469"/>
      <c r="Q16" s="153"/>
      <c r="R16" s="469"/>
      <c r="S16" s="153"/>
    </row>
    <row r="17" spans="1:19" s="12" customFormat="1" ht="189">
      <c r="A17" s="548"/>
      <c r="B17" s="212" t="s">
        <v>190</v>
      </c>
      <c r="C17" s="213"/>
      <c r="D17" s="201" t="s">
        <v>152</v>
      </c>
      <c r="E17" s="213"/>
      <c r="F17" s="183" t="s">
        <v>216</v>
      </c>
      <c r="G17" s="213"/>
      <c r="H17" s="216"/>
      <c r="I17" s="213"/>
      <c r="J17" s="550"/>
      <c r="K17" s="153"/>
      <c r="L17" s="468" t="s">
        <v>217</v>
      </c>
      <c r="M17" s="153"/>
      <c r="N17" s="468" t="s">
        <v>218</v>
      </c>
      <c r="O17" s="153"/>
      <c r="P17" s="468" t="s">
        <v>219</v>
      </c>
      <c r="Q17" s="153"/>
      <c r="R17" s="469"/>
      <c r="S17" s="153"/>
    </row>
    <row r="18" spans="1:19" s="12" customFormat="1" ht="173.25">
      <c r="A18" s="548"/>
      <c r="B18" s="217" t="s">
        <v>220</v>
      </c>
      <c r="C18" s="213"/>
      <c r="D18" s="201" t="s">
        <v>221</v>
      </c>
      <c r="E18" s="213"/>
      <c r="F18" s="216" t="s">
        <v>71</v>
      </c>
      <c r="G18" s="213"/>
      <c r="H18" s="216" t="s">
        <v>222</v>
      </c>
      <c r="I18" s="213"/>
      <c r="J18" s="550"/>
      <c r="K18" s="153"/>
      <c r="L18" s="469"/>
      <c r="M18" s="153"/>
      <c r="N18" s="468" t="s">
        <v>223</v>
      </c>
      <c r="O18" s="153"/>
      <c r="P18" s="416" t="s">
        <v>224</v>
      </c>
      <c r="Q18" s="153"/>
      <c r="R18" s="469"/>
      <c r="S18" s="153"/>
    </row>
    <row r="19" spans="1:19" s="12" customFormat="1" ht="110.25">
      <c r="A19" s="548"/>
      <c r="B19" s="212" t="s">
        <v>225</v>
      </c>
      <c r="C19" s="213"/>
      <c r="D19" s="201" t="s">
        <v>226</v>
      </c>
      <c r="E19" s="213"/>
      <c r="F19" s="183" t="s">
        <v>227</v>
      </c>
      <c r="G19" s="213"/>
      <c r="H19" s="216"/>
      <c r="I19" s="213"/>
      <c r="J19" s="551"/>
      <c r="K19" s="153"/>
      <c r="L19" s="469"/>
      <c r="M19" s="153"/>
      <c r="N19" s="468" t="s">
        <v>228</v>
      </c>
      <c r="O19" s="153"/>
      <c r="P19" s="468" t="s">
        <v>229</v>
      </c>
      <c r="Q19" s="153"/>
      <c r="R19" s="469"/>
      <c r="S19" s="153"/>
    </row>
    <row r="20" spans="1:19" s="166" customFormat="1" ht="156" customHeight="1">
      <c r="A20" s="219"/>
      <c r="B20" s="218" t="s">
        <v>230</v>
      </c>
      <c r="C20" s="218"/>
      <c r="D20" s="218"/>
      <c r="E20" s="218"/>
      <c r="F20" s="218"/>
      <c r="G20" s="218"/>
      <c r="H20" s="218"/>
      <c r="I20" s="218"/>
      <c r="J20" s="218"/>
      <c r="K20" s="153"/>
      <c r="L20" s="470"/>
      <c r="M20" s="153"/>
      <c r="N20" s="470"/>
      <c r="O20" s="153"/>
      <c r="P20" s="470"/>
      <c r="Q20" s="153"/>
      <c r="R20" s="470"/>
      <c r="S20" s="153"/>
    </row>
    <row r="21" spans="1:19" s="411" customFormat="1" ht="16.5" customHeight="1">
      <c r="A21" s="547" t="s">
        <v>154</v>
      </c>
      <c r="B21" s="407" t="s">
        <v>130</v>
      </c>
      <c r="C21" s="408"/>
      <c r="D21" s="409"/>
      <c r="E21" s="408"/>
      <c r="F21" s="409"/>
      <c r="G21" s="408"/>
      <c r="H21" s="409"/>
      <c r="I21" s="408"/>
      <c r="J21" s="408"/>
      <c r="K21" s="410"/>
      <c r="L21" s="477"/>
      <c r="M21" s="410"/>
      <c r="N21" s="477"/>
      <c r="O21" s="410"/>
      <c r="P21" s="477"/>
      <c r="Q21" s="410"/>
      <c r="R21" s="477"/>
      <c r="S21" s="410"/>
    </row>
    <row r="22" spans="1:19" s="166" customFormat="1" ht="110.25">
      <c r="A22" s="547"/>
      <c r="B22" s="215" t="s">
        <v>180</v>
      </c>
      <c r="C22" s="213"/>
      <c r="D22" s="201" t="s">
        <v>231</v>
      </c>
      <c r="E22" s="213"/>
      <c r="F22" s="201"/>
      <c r="G22" s="213"/>
      <c r="H22" s="201"/>
      <c r="I22" s="213"/>
      <c r="J22" s="220"/>
      <c r="K22" s="153"/>
      <c r="L22" s="469"/>
      <c r="M22" s="153"/>
      <c r="N22" s="468" t="s">
        <v>232</v>
      </c>
      <c r="O22" s="153"/>
      <c r="P22" s="468" t="s">
        <v>233</v>
      </c>
      <c r="Q22" s="153"/>
      <c r="R22" s="469"/>
      <c r="S22" s="153"/>
    </row>
    <row r="23" spans="1:19" s="166" customFormat="1" ht="299.25">
      <c r="A23" s="548"/>
      <c r="B23" s="212" t="s">
        <v>234</v>
      </c>
      <c r="C23" s="213"/>
      <c r="D23" s="201" t="s">
        <v>235</v>
      </c>
      <c r="E23" s="213"/>
      <c r="F23" s="183" t="s">
        <v>236</v>
      </c>
      <c r="G23" s="213"/>
      <c r="H23" s="216" t="s">
        <v>237</v>
      </c>
      <c r="I23" s="213"/>
      <c r="J23" s="220"/>
      <c r="K23" s="153"/>
      <c r="L23" s="469"/>
      <c r="M23" s="153"/>
      <c r="N23" s="469"/>
      <c r="O23" s="153"/>
      <c r="P23" s="468"/>
      <c r="Q23" s="153"/>
      <c r="R23" s="469"/>
      <c r="S23" s="153"/>
    </row>
    <row r="24" spans="1:19" s="166" customFormat="1" ht="378">
      <c r="A24" s="548"/>
      <c r="B24" s="212" t="s">
        <v>190</v>
      </c>
      <c r="C24" s="213"/>
      <c r="D24" s="201" t="s">
        <v>238</v>
      </c>
      <c r="E24" s="213"/>
      <c r="F24" s="216" t="s">
        <v>239</v>
      </c>
      <c r="G24" s="213"/>
      <c r="H24" s="216" t="s">
        <v>240</v>
      </c>
      <c r="I24" s="213"/>
      <c r="J24" s="220"/>
      <c r="K24" s="153"/>
      <c r="L24" s="468" t="s">
        <v>241</v>
      </c>
      <c r="M24" s="153"/>
      <c r="N24" s="468" t="s">
        <v>242</v>
      </c>
      <c r="O24" s="153"/>
      <c r="P24" s="468" t="s">
        <v>243</v>
      </c>
      <c r="Q24" s="153"/>
      <c r="R24" s="469"/>
      <c r="S24" s="153"/>
    </row>
    <row r="25" spans="1:19" s="166" customFormat="1" ht="189">
      <c r="A25" s="548"/>
      <c r="B25" s="217" t="s">
        <v>197</v>
      </c>
      <c r="C25" s="213"/>
      <c r="D25" s="201" t="s">
        <v>244</v>
      </c>
      <c r="E25" s="213"/>
      <c r="F25" s="216"/>
      <c r="G25" s="213"/>
      <c r="H25" s="216"/>
      <c r="I25" s="213"/>
      <c r="J25" s="220"/>
      <c r="K25" s="153"/>
      <c r="L25" s="469"/>
      <c r="M25" s="153"/>
      <c r="N25" s="468" t="s">
        <v>245</v>
      </c>
      <c r="O25" s="153"/>
      <c r="P25" s="468" t="s">
        <v>246</v>
      </c>
      <c r="Q25" s="153"/>
      <c r="R25" s="469"/>
      <c r="S25" s="153"/>
    </row>
    <row r="26" spans="1:19" s="166" customFormat="1" ht="162">
      <c r="A26" s="548"/>
      <c r="B26" s="218" t="s">
        <v>203</v>
      </c>
      <c r="C26" s="213"/>
      <c r="D26" s="201" t="s">
        <v>247</v>
      </c>
      <c r="E26" s="213"/>
      <c r="F26" s="216" t="s">
        <v>248</v>
      </c>
      <c r="G26" s="213"/>
      <c r="H26" s="216">
        <v>39</v>
      </c>
      <c r="I26" s="213"/>
      <c r="J26" s="220"/>
      <c r="K26" s="153"/>
      <c r="L26" s="469"/>
      <c r="M26" s="153"/>
      <c r="N26" s="468" t="s">
        <v>249</v>
      </c>
      <c r="O26" s="153"/>
      <c r="P26" s="468" t="s">
        <v>250</v>
      </c>
      <c r="Q26" s="153"/>
      <c r="R26" s="469"/>
      <c r="S26" s="153"/>
    </row>
    <row r="27" spans="1:19" s="166" customFormat="1" ht="135" customHeight="1">
      <c r="A27" s="548"/>
      <c r="B27" s="217" t="s">
        <v>210</v>
      </c>
      <c r="C27" s="213"/>
      <c r="D27" s="201" t="s">
        <v>247</v>
      </c>
      <c r="E27" s="213"/>
      <c r="F27" s="216" t="s">
        <v>251</v>
      </c>
      <c r="G27" s="213"/>
      <c r="H27" s="216">
        <v>38</v>
      </c>
      <c r="I27" s="213"/>
      <c r="J27" s="220"/>
      <c r="K27" s="153"/>
      <c r="L27" s="469"/>
      <c r="M27" s="153"/>
      <c r="N27" s="469"/>
      <c r="O27" s="153"/>
      <c r="P27" s="469"/>
      <c r="Q27" s="153"/>
      <c r="R27" s="469"/>
      <c r="S27" s="153"/>
    </row>
    <row r="28" spans="1:19" s="166" customFormat="1" ht="40.5">
      <c r="A28" s="548"/>
      <c r="B28" s="212" t="s">
        <v>213</v>
      </c>
      <c r="C28" s="213"/>
      <c r="D28" s="201" t="s">
        <v>198</v>
      </c>
      <c r="E28" s="213"/>
      <c r="F28" s="216" t="s">
        <v>252</v>
      </c>
      <c r="G28" s="213"/>
      <c r="H28" s="216">
        <v>39</v>
      </c>
      <c r="I28" s="213"/>
      <c r="J28" s="220"/>
      <c r="K28" s="153"/>
      <c r="L28" s="469"/>
      <c r="M28" s="153"/>
      <c r="N28" s="469"/>
      <c r="O28" s="153"/>
      <c r="P28" s="469"/>
      <c r="Q28" s="153"/>
      <c r="R28" s="469"/>
      <c r="S28" s="153"/>
    </row>
    <row r="29" spans="1:19" s="166" customFormat="1" ht="189">
      <c r="A29" s="548"/>
      <c r="B29" s="212" t="s">
        <v>190</v>
      </c>
      <c r="C29" s="213"/>
      <c r="D29" s="201" t="s">
        <v>253</v>
      </c>
      <c r="E29" s="213"/>
      <c r="F29" s="216" t="s">
        <v>254</v>
      </c>
      <c r="G29" s="213"/>
      <c r="H29" s="216">
        <v>39</v>
      </c>
      <c r="I29" s="213"/>
      <c r="J29" s="220"/>
      <c r="K29" s="153"/>
      <c r="L29" s="468" t="s">
        <v>255</v>
      </c>
      <c r="M29" s="153"/>
      <c r="N29" s="468" t="s">
        <v>256</v>
      </c>
      <c r="O29" s="153"/>
      <c r="P29" s="468" t="s">
        <v>257</v>
      </c>
      <c r="Q29" s="153"/>
      <c r="R29" s="469"/>
      <c r="S29" s="153"/>
    </row>
    <row r="30" spans="1:19" s="166" customFormat="1" ht="94.5">
      <c r="A30" s="548"/>
      <c r="B30" s="217" t="s">
        <v>220</v>
      </c>
      <c r="C30" s="213"/>
      <c r="D30" s="201"/>
      <c r="E30" s="213"/>
      <c r="F30" s="216"/>
      <c r="G30" s="213"/>
      <c r="H30" s="216"/>
      <c r="I30" s="213"/>
      <c r="J30" s="220"/>
      <c r="K30" s="153"/>
      <c r="L30" s="469"/>
      <c r="M30" s="153"/>
      <c r="N30" s="468" t="s">
        <v>258</v>
      </c>
      <c r="O30" s="153"/>
      <c r="P30" s="469" t="s">
        <v>250</v>
      </c>
      <c r="Q30" s="153"/>
      <c r="R30" s="469"/>
      <c r="S30" s="153"/>
    </row>
    <row r="31" spans="1:19" s="166" customFormat="1" ht="78.75">
      <c r="A31" s="548"/>
      <c r="B31" s="212" t="s">
        <v>225</v>
      </c>
      <c r="C31" s="213"/>
      <c r="D31" s="201" t="s">
        <v>139</v>
      </c>
      <c r="E31" s="213"/>
      <c r="F31" s="183" t="s">
        <v>259</v>
      </c>
      <c r="G31" s="213"/>
      <c r="H31" s="216">
        <v>39</v>
      </c>
      <c r="I31" s="213"/>
      <c r="J31" s="220"/>
      <c r="K31" s="153"/>
      <c r="L31" s="469"/>
      <c r="M31" s="153"/>
      <c r="N31" s="468" t="s">
        <v>228</v>
      </c>
      <c r="O31" s="153"/>
      <c r="P31" s="468" t="s">
        <v>260</v>
      </c>
      <c r="Q31" s="153"/>
      <c r="R31" s="469"/>
      <c r="S31" s="153"/>
    </row>
    <row r="32" spans="1:19" s="166" customFormat="1" ht="152.25" customHeight="1">
      <c r="A32" s="219"/>
      <c r="B32" s="218" t="s">
        <v>230</v>
      </c>
      <c r="C32" s="218"/>
      <c r="D32" s="218"/>
      <c r="E32" s="218"/>
      <c r="F32" s="218"/>
      <c r="G32" s="218"/>
      <c r="H32" s="218"/>
      <c r="I32" s="218"/>
      <c r="J32" s="218"/>
      <c r="K32" s="153"/>
      <c r="L32" s="153"/>
      <c r="M32" s="153"/>
      <c r="N32" s="153"/>
      <c r="O32" s="153"/>
      <c r="P32" s="153"/>
      <c r="Q32" s="153"/>
      <c r="R32" s="153"/>
      <c r="S32" s="153"/>
    </row>
    <row r="33" spans="1:2" s="152" customFormat="1">
      <c r="A33" s="154"/>
      <c r="B33" s="164"/>
    </row>
  </sheetData>
  <mergeCells count="3">
    <mergeCell ref="A9:A19"/>
    <mergeCell ref="A21:A31"/>
    <mergeCell ref="J10:J19"/>
  </mergeCells>
  <hyperlinks>
    <hyperlink ref="F15" r:id="rId1" xr:uid="{00000000-0004-0000-0300-000000000000}"/>
    <hyperlink ref="F17" r:id="rId2" display="http://www.akbn.gov.al/kuadri-ligjor-mini" xr:uid="{00000000-0004-0000-0300-000001000000}"/>
    <hyperlink ref="F19" r:id="rId3" xr:uid="{00000000-0004-0000-0300-000002000000}"/>
    <hyperlink ref="F23" r:id="rId4" display="http://www.akbn.gov.al/rregullore-per-procedurat-e-miratimit-te-marreveshjeve" xr:uid="{00000000-0004-0000-0300-000003000000}"/>
    <hyperlink ref="F31" r:id="rId5" xr:uid="{00000000-0004-0000-0300-000004000000}"/>
  </hyperlinks>
  <pageMargins left="0.70866141732283505" right="0.70866141732283505" top="0.74803149606299202" bottom="0.74803149606299202" header="0.31496062992126" footer="0.31496062992126"/>
  <pageSetup paperSize="8" orientation="landscape" horizontalDpi="1200" verticalDpi="12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S22"/>
  <sheetViews>
    <sheetView topLeftCell="M18" zoomScale="96" zoomScaleNormal="96" workbookViewId="0">
      <selection activeCell="R29" sqref="R29"/>
    </sheetView>
  </sheetViews>
  <sheetFormatPr defaultColWidth="10.5" defaultRowHeight="16.5"/>
  <cols>
    <col min="1" max="1" width="12" style="150" customWidth="1"/>
    <col min="2" max="2" width="41" style="150" customWidth="1"/>
    <col min="3" max="3" width="3.5" style="150" customWidth="1"/>
    <col min="4" max="4" width="39.375" style="150" customWidth="1"/>
    <col min="5" max="5" width="3.5" style="150" customWidth="1"/>
    <col min="6" max="6" width="37" style="150" customWidth="1"/>
    <col min="7" max="7" width="3.5" style="150" customWidth="1"/>
    <col min="8" max="8" width="37" style="150" customWidth="1"/>
    <col min="9" max="9" width="3.5" style="150" customWidth="1"/>
    <col min="10" max="10" width="54"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261</v>
      </c>
    </row>
    <row r="3" spans="1:19" s="26" customFormat="1" ht="300" customHeight="1">
      <c r="A3" s="446" t="s">
        <v>262</v>
      </c>
      <c r="B3" s="39" t="s">
        <v>263</v>
      </c>
      <c r="D3" s="8" t="s">
        <v>170</v>
      </c>
      <c r="F3" s="40"/>
      <c r="H3" s="40"/>
      <c r="J3" s="467"/>
      <c r="L3" s="468" t="s">
        <v>264</v>
      </c>
      <c r="N3" s="468" t="s">
        <v>265</v>
      </c>
      <c r="P3" s="468" t="s">
        <v>266</v>
      </c>
      <c r="R3" s="469"/>
    </row>
    <row r="4" spans="1:19" s="25" customFormat="1" ht="19.5">
      <c r="A4" s="38"/>
      <c r="B4" s="31"/>
      <c r="D4" s="31"/>
      <c r="F4" s="31"/>
      <c r="H4" s="31"/>
      <c r="J4" s="32"/>
      <c r="L4" s="32"/>
      <c r="N4" s="32"/>
      <c r="P4" s="32"/>
      <c r="R4" s="32"/>
    </row>
    <row r="5" spans="1:19" s="36" customFormat="1" ht="104.25" customHeight="1">
      <c r="A5" s="34"/>
      <c r="B5" s="59"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7" customFormat="1" ht="409.5" customHeight="1">
      <c r="A7" s="552" t="s">
        <v>129</v>
      </c>
      <c r="B7" s="471" t="s">
        <v>267</v>
      </c>
      <c r="C7" s="470"/>
      <c r="D7" s="8" t="s">
        <v>268</v>
      </c>
      <c r="E7" s="470"/>
      <c r="F7" s="183" t="s">
        <v>269</v>
      </c>
      <c r="G7" s="471"/>
      <c r="H7" s="60" t="s">
        <v>206</v>
      </c>
      <c r="I7" s="471"/>
      <c r="J7" s="555"/>
      <c r="K7" s="470"/>
      <c r="L7" s="468" t="s">
        <v>270</v>
      </c>
      <c r="M7" s="25"/>
      <c r="N7" s="468" t="s">
        <v>271</v>
      </c>
      <c r="O7" s="25"/>
      <c r="P7" s="468" t="s">
        <v>272</v>
      </c>
      <c r="Q7" s="25"/>
      <c r="R7" s="469"/>
      <c r="S7" s="471"/>
    </row>
    <row r="8" spans="1:19" s="7" customFormat="1" ht="106.5" customHeight="1">
      <c r="A8" s="552"/>
      <c r="B8" s="471" t="s">
        <v>273</v>
      </c>
      <c r="C8" s="470"/>
      <c r="D8" s="8" t="s">
        <v>247</v>
      </c>
      <c r="E8" s="470"/>
      <c r="F8" s="60" t="s">
        <v>274</v>
      </c>
      <c r="G8" s="471"/>
      <c r="H8" s="60"/>
      <c r="I8" s="471"/>
      <c r="J8" s="556"/>
      <c r="K8" s="471"/>
      <c r="L8" s="469"/>
      <c r="M8" s="25"/>
      <c r="N8" s="469"/>
      <c r="O8" s="25"/>
      <c r="P8" s="469"/>
      <c r="Q8" s="25"/>
      <c r="R8" s="469"/>
      <c r="S8" s="25"/>
    </row>
    <row r="9" spans="1:19" s="7" customFormat="1" ht="120" customHeight="1">
      <c r="A9" s="552"/>
      <c r="B9" s="471" t="s">
        <v>275</v>
      </c>
      <c r="C9" s="470"/>
      <c r="D9" s="8" t="s">
        <v>247</v>
      </c>
      <c r="E9" s="470"/>
      <c r="F9" s="60" t="s">
        <v>276</v>
      </c>
      <c r="G9" s="471"/>
      <c r="H9" s="60"/>
      <c r="I9" s="471"/>
      <c r="J9" s="556"/>
      <c r="K9" s="26"/>
      <c r="L9" s="468" t="s">
        <v>277</v>
      </c>
      <c r="M9" s="26"/>
      <c r="N9" s="468" t="s">
        <v>278</v>
      </c>
      <c r="O9" s="26"/>
      <c r="P9" s="468" t="s">
        <v>279</v>
      </c>
      <c r="Q9" s="26"/>
      <c r="R9" s="469"/>
      <c r="S9" s="26"/>
    </row>
    <row r="10" spans="1:19" s="7" customFormat="1" ht="108.75" customHeight="1">
      <c r="A10" s="552"/>
      <c r="B10" s="471" t="s">
        <v>280</v>
      </c>
      <c r="C10" s="470"/>
      <c r="D10" s="8" t="s">
        <v>247</v>
      </c>
      <c r="E10" s="470"/>
      <c r="F10" s="60" t="s">
        <v>276</v>
      </c>
      <c r="G10" s="471"/>
      <c r="H10" s="60"/>
      <c r="I10" s="471"/>
      <c r="J10" s="556"/>
      <c r="K10" s="25"/>
      <c r="L10" s="468" t="s">
        <v>281</v>
      </c>
      <c r="M10" s="25"/>
      <c r="N10" s="469" t="s">
        <v>282</v>
      </c>
      <c r="O10" s="25"/>
      <c r="P10" s="468" t="s">
        <v>283</v>
      </c>
      <c r="Q10" s="25"/>
      <c r="R10" s="469"/>
      <c r="S10" s="25"/>
    </row>
    <row r="11" spans="1:19" s="7" customFormat="1" ht="36.950000000000003" customHeight="1">
      <c r="A11" s="552"/>
      <c r="B11" s="471" t="s">
        <v>284</v>
      </c>
      <c r="C11" s="470"/>
      <c r="D11" s="8" t="s">
        <v>285</v>
      </c>
      <c r="E11" s="470"/>
      <c r="F11" s="60"/>
      <c r="G11" s="471"/>
      <c r="H11" s="60"/>
      <c r="I11" s="471"/>
      <c r="J11" s="556"/>
      <c r="K11" s="471"/>
      <c r="L11" s="469"/>
      <c r="M11" s="471"/>
      <c r="N11" s="469"/>
      <c r="O11" s="471"/>
      <c r="P11" s="469"/>
      <c r="Q11" s="471"/>
      <c r="R11" s="469"/>
      <c r="S11" s="471"/>
    </row>
    <row r="12" spans="1:19" s="7" customFormat="1" ht="36.950000000000003" customHeight="1">
      <c r="A12" s="553"/>
      <c r="B12" s="471" t="s">
        <v>286</v>
      </c>
      <c r="C12" s="470"/>
      <c r="D12" s="8" t="s">
        <v>135</v>
      </c>
      <c r="E12" s="470"/>
      <c r="F12" s="60" t="s">
        <v>287</v>
      </c>
      <c r="G12" s="471"/>
      <c r="H12" s="60"/>
      <c r="I12" s="471"/>
      <c r="J12" s="556"/>
      <c r="K12" s="471"/>
      <c r="L12" s="469"/>
      <c r="M12" s="471"/>
      <c r="N12" s="469"/>
      <c r="O12" s="471"/>
      <c r="P12" s="469"/>
      <c r="Q12" s="471"/>
      <c r="R12" s="469"/>
      <c r="S12" s="471"/>
    </row>
    <row r="13" spans="1:19" s="7" customFormat="1" ht="36.950000000000003" customHeight="1">
      <c r="A13" s="553"/>
      <c r="B13" s="471" t="s">
        <v>288</v>
      </c>
      <c r="C13" s="470"/>
      <c r="D13" s="8" t="s">
        <v>135</v>
      </c>
      <c r="E13" s="470"/>
      <c r="F13" s="183" t="s">
        <v>289</v>
      </c>
      <c r="G13" s="471"/>
      <c r="H13" s="60"/>
      <c r="I13" s="471"/>
      <c r="J13" s="557"/>
      <c r="K13" s="471"/>
      <c r="L13" s="469"/>
      <c r="M13" s="471"/>
      <c r="N13" s="469"/>
      <c r="O13" s="471"/>
      <c r="P13" s="469"/>
      <c r="Q13" s="471"/>
      <c r="R13" s="469"/>
      <c r="S13" s="471"/>
    </row>
    <row r="14" spans="1:19" s="153" customFormat="1" ht="20.25" customHeight="1">
      <c r="A14" s="156"/>
      <c r="B14" s="58"/>
      <c r="G14" s="471"/>
      <c r="I14" s="471"/>
      <c r="J14" s="471"/>
      <c r="L14" s="470"/>
      <c r="N14" s="470"/>
      <c r="P14" s="470"/>
      <c r="R14" s="470"/>
    </row>
    <row r="15" spans="1:19" s="7" customFormat="1" ht="283.5" customHeight="1">
      <c r="A15" s="554" t="s">
        <v>154</v>
      </c>
      <c r="B15" s="471" t="s">
        <v>290</v>
      </c>
      <c r="C15" s="470"/>
      <c r="D15" s="8" t="s">
        <v>135</v>
      </c>
      <c r="E15" s="470"/>
      <c r="F15" s="60" t="s">
        <v>291</v>
      </c>
      <c r="G15" s="471"/>
      <c r="H15" s="60">
        <v>39</v>
      </c>
      <c r="I15" s="471"/>
      <c r="J15" s="555"/>
      <c r="K15" s="153"/>
      <c r="L15" s="468" t="s">
        <v>292</v>
      </c>
      <c r="M15" s="153"/>
      <c r="N15" s="468" t="s">
        <v>293</v>
      </c>
      <c r="O15" s="153"/>
      <c r="P15" s="468" t="s">
        <v>294</v>
      </c>
      <c r="Q15" s="153"/>
      <c r="R15" s="469"/>
      <c r="S15" s="153"/>
    </row>
    <row r="16" spans="1:19" s="7" customFormat="1" ht="36.950000000000003" customHeight="1">
      <c r="A16" s="554"/>
      <c r="B16" s="471" t="s">
        <v>273</v>
      </c>
      <c r="C16" s="470"/>
      <c r="D16" s="8" t="s">
        <v>295</v>
      </c>
      <c r="E16" s="470"/>
      <c r="F16" s="60" t="s">
        <v>296</v>
      </c>
      <c r="G16" s="471"/>
      <c r="H16" s="60">
        <v>39</v>
      </c>
      <c r="I16" s="471"/>
      <c r="J16" s="556"/>
      <c r="K16" s="153"/>
      <c r="L16" s="469"/>
      <c r="M16" s="153"/>
      <c r="N16" s="469"/>
      <c r="O16" s="153"/>
      <c r="P16" s="469"/>
      <c r="Q16" s="153"/>
      <c r="R16" s="469"/>
      <c r="S16" s="153"/>
    </row>
    <row r="17" spans="1:19" s="7" customFormat="1" ht="149.25" customHeight="1">
      <c r="A17" s="554"/>
      <c r="B17" s="471" t="s">
        <v>275</v>
      </c>
      <c r="C17" s="470"/>
      <c r="D17" s="8" t="s">
        <v>295</v>
      </c>
      <c r="E17" s="470"/>
      <c r="F17" s="60" t="s">
        <v>252</v>
      </c>
      <c r="G17" s="471"/>
      <c r="H17" s="60">
        <v>39</v>
      </c>
      <c r="I17" s="471"/>
      <c r="J17" s="556"/>
      <c r="K17" s="153"/>
      <c r="L17" s="468" t="s">
        <v>277</v>
      </c>
      <c r="M17" s="153"/>
      <c r="N17" s="468" t="s">
        <v>297</v>
      </c>
      <c r="O17" s="153"/>
      <c r="P17" s="468" t="s">
        <v>298</v>
      </c>
      <c r="Q17" s="153"/>
      <c r="R17" s="469"/>
      <c r="S17" s="153"/>
    </row>
    <row r="18" spans="1:19" s="7" customFormat="1" ht="77.25" customHeight="1">
      <c r="A18" s="554"/>
      <c r="B18" s="471" t="s">
        <v>280</v>
      </c>
      <c r="C18" s="470"/>
      <c r="D18" s="8" t="s">
        <v>295</v>
      </c>
      <c r="E18" s="470"/>
      <c r="F18" s="60" t="s">
        <v>299</v>
      </c>
      <c r="G18" s="166"/>
      <c r="H18" s="60">
        <v>39</v>
      </c>
      <c r="I18" s="166"/>
      <c r="J18" s="556"/>
      <c r="K18" s="153"/>
      <c r="L18" s="468"/>
      <c r="M18" s="153"/>
      <c r="N18" s="468" t="s">
        <v>300</v>
      </c>
      <c r="O18" s="153"/>
      <c r="P18" s="468" t="s">
        <v>301</v>
      </c>
      <c r="Q18" s="153"/>
      <c r="R18" s="469"/>
      <c r="S18" s="153"/>
    </row>
    <row r="19" spans="1:19" s="7" customFormat="1" ht="36.950000000000003" customHeight="1">
      <c r="A19" s="554"/>
      <c r="B19" s="471" t="s">
        <v>284</v>
      </c>
      <c r="C19" s="470"/>
      <c r="D19" s="8" t="s">
        <v>135</v>
      </c>
      <c r="E19" s="470"/>
      <c r="F19" s="60" t="s">
        <v>302</v>
      </c>
      <c r="G19" s="471"/>
      <c r="H19" s="60" t="s">
        <v>303</v>
      </c>
      <c r="I19" s="471"/>
      <c r="J19" s="556"/>
      <c r="K19" s="153"/>
      <c r="L19" s="469"/>
      <c r="M19" s="153"/>
      <c r="N19" s="469"/>
      <c r="O19" s="153"/>
      <c r="P19" s="469"/>
      <c r="Q19" s="153"/>
      <c r="R19" s="469"/>
      <c r="S19" s="153"/>
    </row>
    <row r="20" spans="1:19" s="7" customFormat="1" ht="36.950000000000003" customHeight="1">
      <c r="A20" s="553"/>
      <c r="B20" s="471" t="s">
        <v>286</v>
      </c>
      <c r="C20" s="470"/>
      <c r="D20" s="8" t="s">
        <v>139</v>
      </c>
      <c r="E20" s="470"/>
      <c r="F20" s="60" t="s">
        <v>304</v>
      </c>
      <c r="G20" s="471"/>
      <c r="H20" s="60">
        <v>39</v>
      </c>
      <c r="I20" s="471"/>
      <c r="J20" s="556"/>
      <c r="K20" s="153"/>
      <c r="L20" s="469"/>
      <c r="M20" s="153"/>
      <c r="N20" s="469"/>
      <c r="O20" s="153"/>
      <c r="P20" s="469"/>
      <c r="Q20" s="153"/>
      <c r="R20" s="469"/>
      <c r="S20" s="153"/>
    </row>
    <row r="21" spans="1:19" s="7" customFormat="1" ht="141.75" customHeight="1">
      <c r="A21" s="553"/>
      <c r="B21" s="471" t="s">
        <v>288</v>
      </c>
      <c r="C21" s="470"/>
      <c r="D21" s="8" t="s">
        <v>139</v>
      </c>
      <c r="E21" s="470"/>
      <c r="F21" s="60" t="s">
        <v>304</v>
      </c>
      <c r="G21" s="471"/>
      <c r="H21" s="60">
        <v>39</v>
      </c>
      <c r="I21" s="471"/>
      <c r="J21" s="557"/>
      <c r="K21" s="153"/>
      <c r="L21" s="468" t="s">
        <v>305</v>
      </c>
      <c r="M21" s="153"/>
      <c r="N21" s="468" t="s">
        <v>306</v>
      </c>
      <c r="O21" s="153"/>
      <c r="P21" s="468" t="s">
        <v>307</v>
      </c>
      <c r="Q21" s="153"/>
      <c r="R21" s="469"/>
      <c r="S21" s="153"/>
    </row>
    <row r="22" spans="1:19" s="152" customFormat="1">
      <c r="A22" s="151"/>
    </row>
  </sheetData>
  <mergeCells count="4">
    <mergeCell ref="A7:A13"/>
    <mergeCell ref="A15:A21"/>
    <mergeCell ref="J7:J13"/>
    <mergeCell ref="J15:J21"/>
  </mergeCells>
  <hyperlinks>
    <hyperlink ref="F13" r:id="rId1" display="https://miningcadastre.albeiti.org/" xr:uid="{00000000-0004-0000-0400-000000000000}"/>
    <hyperlink ref="F7" r:id="rId2" display="https://miningcadastre.albeiti.org/ " xr:uid="{00000000-0004-0000-0400-000001000000}"/>
  </hyperlinks>
  <pageMargins left="0.70866141732283472" right="0.70866141732283472" top="0.74803149606299213" bottom="0.74803149606299213" header="0.31496062992125984" footer="0.31496062992125984"/>
  <pageSetup paperSize="8" orientation="landscape"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sheetPr>
  <dimension ref="A1:S14"/>
  <sheetViews>
    <sheetView topLeftCell="G5" zoomScaleNormal="100" workbookViewId="0">
      <selection activeCell="P11" sqref="P11"/>
    </sheetView>
  </sheetViews>
  <sheetFormatPr defaultColWidth="10.5" defaultRowHeight="16.5"/>
  <cols>
    <col min="1" max="1" width="12.5" style="150" customWidth="1"/>
    <col min="2" max="2" width="49.875" style="150" customWidth="1"/>
    <col min="3" max="3" width="3.875" style="150" customWidth="1"/>
    <col min="4" max="4" width="41" style="150" customWidth="1"/>
    <col min="5" max="5" width="3.875" style="150" customWidth="1"/>
    <col min="6" max="6" width="27.5" style="150" customWidth="1"/>
    <col min="7" max="7" width="3.875" style="150" customWidth="1"/>
    <col min="8" max="8" width="27.5" style="150" customWidth="1"/>
    <col min="9" max="9" width="3.875" style="150" customWidth="1"/>
    <col min="10" max="10" width="48"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19" ht="27">
      <c r="A1" s="165" t="s">
        <v>308</v>
      </c>
    </row>
    <row r="3" spans="1:19" s="26" customFormat="1" ht="110.25">
      <c r="A3" s="446" t="s">
        <v>309</v>
      </c>
      <c r="B3" s="39" t="s">
        <v>310</v>
      </c>
      <c r="D3" s="8" t="s">
        <v>311</v>
      </c>
      <c r="F3" s="40"/>
      <c r="H3" s="40"/>
      <c r="J3" s="467"/>
      <c r="L3" s="468" t="s">
        <v>312</v>
      </c>
      <c r="N3" s="468" t="s">
        <v>313</v>
      </c>
      <c r="P3" s="469"/>
      <c r="R3" s="469"/>
    </row>
    <row r="4" spans="1:19" s="25" customFormat="1" ht="19.5">
      <c r="A4" s="38"/>
      <c r="B4" s="31"/>
      <c r="D4" s="31"/>
      <c r="F4" s="31"/>
      <c r="H4" s="31"/>
      <c r="J4" s="32"/>
      <c r="L4" s="32"/>
      <c r="N4" s="32"/>
      <c r="P4" s="32"/>
      <c r="R4" s="32"/>
    </row>
    <row r="5" spans="1:19" s="36" customFormat="1" ht="78">
      <c r="A5" s="34"/>
      <c r="B5" s="59"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7" customFormat="1" ht="156.75" customHeight="1">
      <c r="A7" s="478"/>
      <c r="B7" s="58" t="s">
        <v>314</v>
      </c>
      <c r="C7" s="470"/>
      <c r="D7" s="8" t="s">
        <v>315</v>
      </c>
      <c r="E7" s="470"/>
      <c r="F7" s="60" t="s">
        <v>316</v>
      </c>
      <c r="G7" s="471"/>
      <c r="H7" s="60" t="s">
        <v>317</v>
      </c>
      <c r="I7" s="471"/>
      <c r="J7" s="558"/>
      <c r="K7" s="471"/>
      <c r="L7" s="468" t="s">
        <v>318</v>
      </c>
      <c r="M7" s="25"/>
      <c r="N7" s="469"/>
      <c r="O7" s="25"/>
      <c r="P7" s="469"/>
      <c r="Q7" s="25"/>
      <c r="R7" s="469"/>
      <c r="S7" s="471"/>
    </row>
    <row r="8" spans="1:19" s="7" customFormat="1" ht="95.25" customHeight="1">
      <c r="A8" s="478"/>
      <c r="B8" s="221" t="s">
        <v>319</v>
      </c>
      <c r="C8" s="470"/>
      <c r="D8" s="8" t="s">
        <v>152</v>
      </c>
      <c r="E8" s="470"/>
      <c r="F8" s="183" t="s">
        <v>320</v>
      </c>
      <c r="G8" s="471"/>
      <c r="H8" s="60" t="s">
        <v>321</v>
      </c>
      <c r="I8" s="471"/>
      <c r="J8" s="559"/>
      <c r="K8" s="25"/>
      <c r="L8" s="469"/>
      <c r="M8" s="25"/>
      <c r="N8" s="469"/>
      <c r="O8" s="25"/>
      <c r="P8" s="469"/>
      <c r="Q8" s="25"/>
      <c r="R8" s="469"/>
      <c r="S8" s="25"/>
    </row>
    <row r="9" spans="1:19" s="7" customFormat="1" ht="54.95" customHeight="1">
      <c r="A9" s="478"/>
      <c r="B9" s="221" t="s">
        <v>322</v>
      </c>
      <c r="C9" s="470"/>
      <c r="D9" s="8" t="s">
        <v>152</v>
      </c>
      <c r="E9" s="470"/>
      <c r="F9" s="183" t="s">
        <v>323</v>
      </c>
      <c r="G9" s="471"/>
      <c r="H9" s="60" t="s">
        <v>222</v>
      </c>
      <c r="I9" s="471"/>
      <c r="J9" s="559"/>
      <c r="K9" s="26"/>
      <c r="L9" s="469"/>
      <c r="M9" s="26"/>
      <c r="N9" s="469"/>
      <c r="O9" s="26"/>
      <c r="P9" s="469"/>
      <c r="Q9" s="26"/>
      <c r="R9" s="469"/>
      <c r="S9" s="26"/>
    </row>
    <row r="10" spans="1:19" s="7" customFormat="1" ht="65.25" customHeight="1">
      <c r="A10" s="478"/>
      <c r="B10" s="58" t="s">
        <v>324</v>
      </c>
      <c r="C10" s="470"/>
      <c r="D10" s="8" t="s">
        <v>325</v>
      </c>
      <c r="E10" s="470"/>
      <c r="F10" s="60" t="s">
        <v>326</v>
      </c>
      <c r="G10" s="471"/>
      <c r="H10" s="60" t="s">
        <v>222</v>
      </c>
      <c r="I10" s="471"/>
      <c r="J10" s="559"/>
      <c r="K10" s="25"/>
      <c r="L10" s="468" t="s">
        <v>327</v>
      </c>
      <c r="M10" s="25"/>
      <c r="N10" s="468" t="s">
        <v>328</v>
      </c>
      <c r="O10" s="25"/>
      <c r="P10" s="469" t="s">
        <v>329</v>
      </c>
      <c r="Q10" s="25"/>
      <c r="R10" s="469"/>
      <c r="S10" s="25"/>
    </row>
    <row r="11" spans="1:19" s="7" customFormat="1" ht="108" customHeight="1">
      <c r="A11" s="478"/>
      <c r="B11" s="58" t="s">
        <v>330</v>
      </c>
      <c r="C11" s="470"/>
      <c r="D11" s="8" t="s">
        <v>331</v>
      </c>
      <c r="E11" s="470"/>
      <c r="F11" s="60" t="s">
        <v>332</v>
      </c>
      <c r="G11" s="471"/>
      <c r="H11" s="60" t="s">
        <v>222</v>
      </c>
      <c r="I11" s="471"/>
      <c r="J11" s="559"/>
      <c r="K11" s="471"/>
      <c r="L11" s="468" t="s">
        <v>333</v>
      </c>
      <c r="M11" s="471"/>
      <c r="N11" s="468" t="s">
        <v>334</v>
      </c>
      <c r="O11" s="471"/>
      <c r="P11" s="469" t="s">
        <v>335</v>
      </c>
      <c r="Q11" s="471"/>
      <c r="R11" s="469"/>
      <c r="S11" s="471"/>
    </row>
    <row r="12" spans="1:19" s="7" customFormat="1" ht="54.95" customHeight="1">
      <c r="A12" s="478"/>
      <c r="B12" s="17" t="s">
        <v>336</v>
      </c>
      <c r="C12" s="470"/>
      <c r="D12" s="8" t="s">
        <v>152</v>
      </c>
      <c r="E12" s="470"/>
      <c r="F12" s="183" t="s">
        <v>337</v>
      </c>
      <c r="G12" s="471"/>
      <c r="H12" s="60" t="s">
        <v>222</v>
      </c>
      <c r="I12" s="471"/>
      <c r="J12" s="559"/>
      <c r="K12" s="471"/>
      <c r="L12" s="469"/>
      <c r="M12" s="471"/>
      <c r="N12" s="469"/>
      <c r="O12" s="471"/>
      <c r="P12" s="469"/>
      <c r="Q12" s="471"/>
      <c r="R12" s="469"/>
      <c r="S12" s="471"/>
    </row>
    <row r="13" spans="1:19" s="152" customFormat="1" ht="126">
      <c r="A13" s="478"/>
      <c r="B13" s="179" t="s">
        <v>338</v>
      </c>
      <c r="D13" s="8" t="s">
        <v>152</v>
      </c>
      <c r="E13" s="470"/>
      <c r="F13" s="183" t="s">
        <v>339</v>
      </c>
      <c r="G13" s="471"/>
      <c r="H13" s="60" t="s">
        <v>222</v>
      </c>
      <c r="I13" s="471"/>
      <c r="J13" s="559"/>
      <c r="K13" s="471"/>
      <c r="L13" s="468" t="s">
        <v>340</v>
      </c>
      <c r="M13" s="471"/>
      <c r="N13" s="468" t="s">
        <v>341</v>
      </c>
      <c r="O13" s="471"/>
      <c r="P13" s="469" t="s">
        <v>342</v>
      </c>
      <c r="Q13" s="471"/>
      <c r="R13" s="469"/>
      <c r="S13" s="471"/>
    </row>
    <row r="14" spans="1:19" ht="94.5">
      <c r="A14" s="479"/>
      <c r="B14" s="180" t="s">
        <v>343</v>
      </c>
      <c r="C14" s="181"/>
      <c r="D14" s="10" t="s">
        <v>152</v>
      </c>
      <c r="E14" s="480"/>
      <c r="F14" s="184" t="s">
        <v>344</v>
      </c>
      <c r="G14" s="481"/>
      <c r="H14" s="182" t="s">
        <v>222</v>
      </c>
      <c r="I14" s="481"/>
      <c r="J14" s="560"/>
      <c r="K14" s="481"/>
      <c r="L14" s="482"/>
      <c r="M14" s="481"/>
      <c r="N14" s="468" t="s">
        <v>345</v>
      </c>
      <c r="O14" s="481"/>
      <c r="P14" s="482"/>
      <c r="Q14" s="481"/>
      <c r="R14" s="482"/>
      <c r="S14" s="481"/>
    </row>
  </sheetData>
  <mergeCells count="1">
    <mergeCell ref="J7:J14"/>
  </mergeCells>
  <hyperlinks>
    <hyperlink ref="F9" r:id="rId1" xr:uid="{00000000-0004-0000-0500-000000000000}"/>
    <hyperlink ref="F14" r:id="rId2" display="https://qbz.gov.al/" xr:uid="{00000000-0004-0000-0500-000001000000}"/>
    <hyperlink ref="F13" r:id="rId3" display="https://www.albeiti.org/site/regjistri-minerar/" xr:uid="{00000000-0004-0000-0500-000002000000}"/>
    <hyperlink ref="F12" r:id="rId4" xr:uid="{00000000-0004-0000-0500-000003000000}"/>
    <hyperlink ref="F8" r:id="rId5" display="www.qbz.al" xr:uid="{00000000-0004-0000-0500-000004000000}"/>
  </hyperlinks>
  <pageMargins left="0.25" right="0.25" top="0.75" bottom="0.75" header="0.3" footer="0.3"/>
  <pageSetup paperSize="8" orientation="landscape" horizontalDpi="1200" verticalDpi="1200"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sheetPr>
  <dimension ref="A1:S19"/>
  <sheetViews>
    <sheetView tabSelected="1" topLeftCell="H1" zoomScaleNormal="100" zoomScalePageLayoutView="85" workbookViewId="0">
      <selection activeCell="P8" sqref="P8"/>
    </sheetView>
  </sheetViews>
  <sheetFormatPr defaultColWidth="10.5" defaultRowHeight="16.5"/>
  <cols>
    <col min="1" max="1" width="18" style="150" customWidth="1"/>
    <col min="2" max="2" width="37" style="163" customWidth="1"/>
    <col min="3" max="3" width="3.5" style="150" customWidth="1"/>
    <col min="4" max="4" width="41.375" style="150" customWidth="1"/>
    <col min="5" max="5" width="3.5" style="150" customWidth="1"/>
    <col min="6" max="6" width="30.5" style="150" customWidth="1"/>
    <col min="7" max="7" width="3.5" style="150" customWidth="1"/>
    <col min="8" max="8" width="30.5" style="150" customWidth="1"/>
    <col min="9" max="9" width="3.5" style="150" customWidth="1"/>
    <col min="10" max="10" width="47.87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298" width="10.875" style="150"/>
    <col min="299" max="16384" width="10.5" style="150"/>
  </cols>
  <sheetData>
    <row r="1" spans="1:19" ht="27">
      <c r="A1" s="149" t="s">
        <v>346</v>
      </c>
    </row>
    <row r="3" spans="1:19" s="26" customFormat="1" ht="141.75">
      <c r="A3" s="446" t="s">
        <v>347</v>
      </c>
      <c r="B3" s="39" t="s">
        <v>348</v>
      </c>
      <c r="D3" s="8" t="s">
        <v>311</v>
      </c>
      <c r="F3" s="40"/>
      <c r="H3" s="40"/>
      <c r="J3" s="467"/>
      <c r="L3" s="469"/>
      <c r="N3" s="469"/>
      <c r="P3" s="469"/>
      <c r="R3" s="469"/>
    </row>
    <row r="4" spans="1:19" s="25" customFormat="1" ht="19.5">
      <c r="A4" s="38"/>
      <c r="B4" s="31"/>
      <c r="D4" s="31"/>
      <c r="F4" s="31"/>
      <c r="H4" s="31"/>
      <c r="J4" s="32"/>
      <c r="L4" s="32"/>
      <c r="N4" s="32"/>
      <c r="P4" s="32"/>
      <c r="R4" s="32"/>
    </row>
    <row r="5" spans="1:19" s="36" customFormat="1" ht="78">
      <c r="A5" s="34"/>
      <c r="B5" s="35"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7" customFormat="1" ht="90.75" customHeight="1">
      <c r="A7" s="478"/>
      <c r="B7" s="11" t="s">
        <v>349</v>
      </c>
      <c r="C7" s="470"/>
      <c r="D7" s="8" t="s">
        <v>350</v>
      </c>
      <c r="E7" s="470"/>
      <c r="F7" s="183" t="s">
        <v>351</v>
      </c>
      <c r="G7" s="471"/>
      <c r="H7" s="60" t="s">
        <v>352</v>
      </c>
      <c r="I7" s="471"/>
      <c r="J7" s="555"/>
      <c r="K7" s="471"/>
      <c r="L7" s="468" t="s">
        <v>353</v>
      </c>
      <c r="M7" s="25"/>
      <c r="N7" s="469"/>
      <c r="O7" s="25"/>
      <c r="P7" s="469"/>
      <c r="Q7" s="25"/>
      <c r="R7" s="469"/>
      <c r="S7" s="471"/>
    </row>
    <row r="8" spans="1:19" s="7" customFormat="1" ht="182.25" customHeight="1">
      <c r="A8" s="478"/>
      <c r="B8" s="483" t="s">
        <v>354</v>
      </c>
      <c r="C8" s="470"/>
      <c r="D8" s="8" t="s">
        <v>350</v>
      </c>
      <c r="E8" s="470"/>
      <c r="F8" s="183" t="s">
        <v>351</v>
      </c>
      <c r="G8" s="471"/>
      <c r="H8" s="60" t="s">
        <v>355</v>
      </c>
      <c r="I8" s="471"/>
      <c r="J8" s="556"/>
      <c r="K8" s="25"/>
      <c r="L8" s="468" t="s">
        <v>356</v>
      </c>
      <c r="M8" s="25"/>
      <c r="N8" s="468" t="s">
        <v>357</v>
      </c>
      <c r="O8" s="25"/>
      <c r="P8" s="468" t="s">
        <v>358</v>
      </c>
      <c r="Q8" s="25"/>
      <c r="R8" s="469"/>
      <c r="S8" s="25"/>
    </row>
    <row r="9" spans="1:19" s="7" customFormat="1" ht="191.25" customHeight="1">
      <c r="A9" s="478"/>
      <c r="B9" s="484" t="s">
        <v>359</v>
      </c>
      <c r="C9" s="470"/>
      <c r="D9" s="8" t="s">
        <v>350</v>
      </c>
      <c r="E9" s="470"/>
      <c r="F9" s="60" t="s">
        <v>351</v>
      </c>
      <c r="G9" s="471"/>
      <c r="H9" s="60" t="s">
        <v>222</v>
      </c>
      <c r="I9" s="471"/>
      <c r="J9" s="556"/>
      <c r="K9" s="26"/>
      <c r="L9" s="468" t="s">
        <v>360</v>
      </c>
      <c r="M9" s="26"/>
      <c r="N9" s="469"/>
      <c r="O9" s="26"/>
      <c r="P9" s="469"/>
      <c r="Q9" s="26"/>
      <c r="R9" s="469"/>
      <c r="S9" s="26"/>
    </row>
    <row r="10" spans="1:19" s="7" customFormat="1" ht="32.25" customHeight="1">
      <c r="A10" s="478"/>
      <c r="B10" s="484" t="s">
        <v>361</v>
      </c>
      <c r="C10" s="470"/>
      <c r="D10" s="8" t="s">
        <v>362</v>
      </c>
      <c r="E10" s="470"/>
      <c r="F10" s="183" t="s">
        <v>363</v>
      </c>
      <c r="G10" s="471"/>
      <c r="H10" s="60" t="s">
        <v>364</v>
      </c>
      <c r="I10" s="471"/>
      <c r="J10" s="556"/>
      <c r="K10" s="26"/>
      <c r="L10" s="469"/>
      <c r="M10" s="26"/>
      <c r="N10" s="469"/>
      <c r="O10" s="26"/>
      <c r="P10" s="469"/>
      <c r="Q10" s="26"/>
      <c r="R10" s="469"/>
      <c r="S10" s="26"/>
    </row>
    <row r="11" spans="1:19" s="7" customFormat="1" ht="168" customHeight="1">
      <c r="A11" s="478"/>
      <c r="B11" s="147" t="s">
        <v>365</v>
      </c>
      <c r="C11" s="470"/>
      <c r="D11" s="8" t="s">
        <v>362</v>
      </c>
      <c r="E11" s="470"/>
      <c r="F11" s="183" t="s">
        <v>363</v>
      </c>
      <c r="G11" s="471"/>
      <c r="H11" s="60" t="s">
        <v>366</v>
      </c>
      <c r="I11" s="471"/>
      <c r="J11" s="556"/>
      <c r="K11" s="25"/>
      <c r="L11" s="468" t="s">
        <v>367</v>
      </c>
      <c r="M11" s="25"/>
      <c r="N11" s="469"/>
      <c r="O11" s="25"/>
      <c r="P11" s="469"/>
      <c r="Q11" s="25"/>
      <c r="R11" s="469"/>
      <c r="S11" s="25"/>
    </row>
    <row r="12" spans="1:19" s="7" customFormat="1" ht="90" customHeight="1">
      <c r="A12" s="478"/>
      <c r="B12" s="484" t="s">
        <v>368</v>
      </c>
      <c r="C12" s="470"/>
      <c r="D12" s="8" t="s">
        <v>331</v>
      </c>
      <c r="E12" s="470"/>
      <c r="F12" s="183" t="s">
        <v>369</v>
      </c>
      <c r="G12" s="471"/>
      <c r="H12" s="60" t="s">
        <v>366</v>
      </c>
      <c r="I12" s="471"/>
      <c r="J12" s="556"/>
      <c r="K12" s="471"/>
      <c r="L12" s="468" t="s">
        <v>370</v>
      </c>
      <c r="M12" s="471"/>
      <c r="N12" s="468" t="s">
        <v>371</v>
      </c>
      <c r="O12" s="471"/>
      <c r="P12" s="469" t="s">
        <v>372</v>
      </c>
      <c r="Q12" s="471"/>
      <c r="R12" s="469"/>
      <c r="S12" s="471"/>
    </row>
    <row r="13" spans="1:19" s="7" customFormat="1" ht="277.5" customHeight="1">
      <c r="A13" s="478"/>
      <c r="B13" s="483" t="s">
        <v>373</v>
      </c>
      <c r="C13" s="470"/>
      <c r="D13" s="8" t="s">
        <v>374</v>
      </c>
      <c r="E13" s="470"/>
      <c r="F13" s="183" t="s">
        <v>375</v>
      </c>
      <c r="G13" s="471"/>
      <c r="H13" s="60" t="s">
        <v>376</v>
      </c>
      <c r="I13" s="471"/>
      <c r="J13" s="556"/>
      <c r="K13" s="471"/>
      <c r="L13" s="468" t="s">
        <v>377</v>
      </c>
      <c r="M13" s="471"/>
      <c r="N13" s="469"/>
      <c r="O13" s="471"/>
      <c r="P13" s="469"/>
      <c r="Q13" s="471"/>
      <c r="R13" s="469"/>
      <c r="S13" s="471"/>
    </row>
    <row r="14" spans="1:19" s="7" customFormat="1" ht="196.5" customHeight="1">
      <c r="A14" s="478"/>
      <c r="B14" s="483" t="s">
        <v>378</v>
      </c>
      <c r="C14" s="470"/>
      <c r="D14" s="8" t="s">
        <v>152</v>
      </c>
      <c r="E14" s="470"/>
      <c r="F14" s="183" t="s">
        <v>379</v>
      </c>
      <c r="G14" s="471"/>
      <c r="H14" s="60" t="s">
        <v>222</v>
      </c>
      <c r="I14" s="471"/>
      <c r="J14" s="556"/>
      <c r="K14" s="471"/>
      <c r="L14" s="468" t="s">
        <v>380</v>
      </c>
      <c r="M14" s="471"/>
      <c r="N14" s="468" t="s">
        <v>381</v>
      </c>
      <c r="O14" s="471"/>
      <c r="P14" s="469" t="s">
        <v>382</v>
      </c>
      <c r="Q14" s="471"/>
      <c r="R14" s="469"/>
      <c r="S14" s="471"/>
    </row>
    <row r="15" spans="1:19" s="7" customFormat="1" ht="144" customHeight="1">
      <c r="A15" s="478"/>
      <c r="B15" s="485" t="s">
        <v>383</v>
      </c>
      <c r="C15" s="470"/>
      <c r="D15" s="8" t="s">
        <v>384</v>
      </c>
      <c r="E15" s="470"/>
      <c r="F15" s="60" t="s">
        <v>71</v>
      </c>
      <c r="G15" s="153"/>
      <c r="H15" s="60" t="s">
        <v>385</v>
      </c>
      <c r="I15" s="153"/>
      <c r="J15" s="556"/>
      <c r="K15" s="153"/>
      <c r="L15" s="468" t="s">
        <v>386</v>
      </c>
      <c r="M15" s="153"/>
      <c r="N15" s="468" t="s">
        <v>387</v>
      </c>
      <c r="O15" s="153"/>
      <c r="P15" s="469" t="s">
        <v>388</v>
      </c>
      <c r="Q15" s="153"/>
      <c r="R15" s="469"/>
      <c r="S15" s="153"/>
    </row>
    <row r="16" spans="1:19" s="7" customFormat="1" ht="195" customHeight="1">
      <c r="A16" s="478"/>
      <c r="B16" s="483" t="s">
        <v>389</v>
      </c>
      <c r="C16" s="470"/>
      <c r="D16" s="8" t="s">
        <v>152</v>
      </c>
      <c r="E16" s="470"/>
      <c r="F16" s="183" t="s">
        <v>369</v>
      </c>
      <c r="G16" s="153"/>
      <c r="H16" s="60" t="s">
        <v>222</v>
      </c>
      <c r="I16" s="153"/>
      <c r="J16" s="556"/>
      <c r="K16" s="153"/>
      <c r="L16" s="468" t="s">
        <v>390</v>
      </c>
      <c r="M16" s="153"/>
      <c r="N16" s="469"/>
      <c r="O16" s="153"/>
      <c r="P16" s="469"/>
      <c r="Q16" s="153"/>
      <c r="R16" s="469"/>
      <c r="S16" s="153"/>
    </row>
    <row r="17" spans="1:19" s="7" customFormat="1" ht="32.25" customHeight="1">
      <c r="A17" s="478"/>
      <c r="B17" s="148" t="s">
        <v>391</v>
      </c>
      <c r="C17" s="470"/>
      <c r="D17" s="8" t="s">
        <v>152</v>
      </c>
      <c r="E17" s="470"/>
      <c r="F17" s="183" t="s">
        <v>392</v>
      </c>
      <c r="G17" s="153"/>
      <c r="H17" s="60" t="s">
        <v>222</v>
      </c>
      <c r="I17" s="153"/>
      <c r="J17" s="556"/>
      <c r="K17" s="153"/>
      <c r="L17" s="469"/>
      <c r="M17" s="153"/>
      <c r="N17" s="469"/>
      <c r="O17" s="153"/>
      <c r="P17" s="469"/>
      <c r="Q17" s="153"/>
      <c r="R17" s="469"/>
      <c r="S17" s="153"/>
    </row>
    <row r="18" spans="1:19" s="7" customFormat="1" ht="32.25" customHeight="1">
      <c r="A18" s="478"/>
      <c r="B18" s="11" t="s">
        <v>393</v>
      </c>
      <c r="C18" s="470"/>
      <c r="D18" s="8" t="s">
        <v>152</v>
      </c>
      <c r="E18" s="470"/>
      <c r="F18" s="183" t="s">
        <v>369</v>
      </c>
      <c r="G18" s="153"/>
      <c r="H18" s="60" t="s">
        <v>222</v>
      </c>
      <c r="I18" s="153"/>
      <c r="J18" s="557"/>
      <c r="K18" s="153"/>
      <c r="L18" s="469"/>
      <c r="M18" s="153"/>
      <c r="N18" s="469"/>
      <c r="O18" s="153"/>
      <c r="P18" s="469"/>
      <c r="Q18" s="153"/>
      <c r="R18" s="469"/>
      <c r="S18" s="153"/>
    </row>
    <row r="19" spans="1:19" s="152" customFormat="1">
      <c r="A19" s="151"/>
      <c r="B19" s="164"/>
    </row>
  </sheetData>
  <mergeCells count="1">
    <mergeCell ref="J7:J18"/>
  </mergeCells>
  <hyperlinks>
    <hyperlink ref="F7" r:id="rId1" display="https://www.parlament.al/Files/ProjektLigje/20200804121847ligj%20nr.%20112,%20dt.%2029.7.2020.pdf" xr:uid="{00000000-0004-0000-0600-000000000000}"/>
    <hyperlink ref="F8" r:id="rId2" display="https://qkb.gov.al/media/33965/ligj-per-regjistrin-e-pronareve-perfitues.pdf" xr:uid="{00000000-0004-0000-0600-000001000000}"/>
    <hyperlink ref="F10" r:id="rId3" xr:uid="{00000000-0004-0000-0600-000002000000}"/>
    <hyperlink ref="F11" r:id="rId4" xr:uid="{00000000-0004-0000-0600-000003000000}"/>
    <hyperlink ref="F16" r:id="rId5" xr:uid="{00000000-0004-0000-0600-000004000000}"/>
    <hyperlink ref="F12" r:id="rId6" xr:uid="{00000000-0004-0000-0600-000005000000}"/>
    <hyperlink ref="F13" r:id="rId7" display="https://www.albeiti.org/site/dokumente-aktive/" xr:uid="{00000000-0004-0000-0600-000006000000}"/>
    <hyperlink ref="F17" r:id="rId8" display="www.qkb.gov.al" xr:uid="{00000000-0004-0000-0600-000007000000}"/>
    <hyperlink ref="F18" r:id="rId9" xr:uid="{00000000-0004-0000-0600-000008000000}"/>
    <hyperlink ref="F14" r:id="rId10" xr:uid="{00000000-0004-0000-0600-000009000000}"/>
  </hyperlinks>
  <pageMargins left="0.7" right="0.7" top="0.75" bottom="0.75" header="0.3" footer="0.3"/>
  <pageSetup paperSize="8" orientation="landscape" horizontalDpi="1200" verticalDpi="1200" r:id="rId11"/>
  <legacy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S25"/>
  <sheetViews>
    <sheetView zoomScaleNormal="100" zoomScalePageLayoutView="50" workbookViewId="0">
      <selection activeCell="E3" sqref="E3"/>
    </sheetView>
  </sheetViews>
  <sheetFormatPr defaultColWidth="10.5" defaultRowHeight="16.5"/>
  <cols>
    <col min="1" max="1" width="15" style="150" customWidth="1"/>
    <col min="2" max="2" width="65.375" style="150" customWidth="1"/>
    <col min="3" max="3" width="3.375" style="150" customWidth="1"/>
    <col min="4" max="4" width="38.5" style="150" customWidth="1"/>
    <col min="5" max="5" width="3.375" style="150" customWidth="1"/>
    <col min="6" max="6" width="26.375" style="150" customWidth="1"/>
    <col min="7" max="7" width="3.375" style="150" customWidth="1"/>
    <col min="8" max="8" width="26.375" style="150" customWidth="1"/>
    <col min="9" max="9" width="3.375" style="150" customWidth="1"/>
    <col min="10" max="10" width="51" style="150" customWidth="1"/>
    <col min="11" max="11" width="3.375" style="150" customWidth="1"/>
    <col min="12" max="12" width="39.5" style="150" customWidth="1"/>
    <col min="13" max="13" width="3.375" style="150" customWidth="1"/>
    <col min="14" max="14" width="39.5" style="150" customWidth="1"/>
    <col min="15" max="15" width="3.375" style="150" customWidth="1"/>
    <col min="16" max="16" width="39.5" style="150" customWidth="1"/>
    <col min="17" max="17" width="3.375" style="150" customWidth="1"/>
    <col min="18" max="18" width="39.5" style="150" customWidth="1"/>
    <col min="19" max="19" width="3.375" style="150" customWidth="1"/>
    <col min="20" max="16384" width="10.5" style="150"/>
  </cols>
  <sheetData>
    <row r="1" spans="1:19" ht="27">
      <c r="A1" s="149" t="s">
        <v>394</v>
      </c>
    </row>
    <row r="3" spans="1:19" s="26" customFormat="1" ht="204.75" customHeight="1">
      <c r="A3" s="446" t="s">
        <v>395</v>
      </c>
      <c r="B3" s="39" t="s">
        <v>396</v>
      </c>
      <c r="D3" s="8" t="s">
        <v>311</v>
      </c>
      <c r="F3" s="40"/>
      <c r="H3" s="40"/>
      <c r="J3" s="476" t="s">
        <v>397</v>
      </c>
      <c r="L3" s="468" t="s">
        <v>398</v>
      </c>
      <c r="N3" s="468" t="s">
        <v>399</v>
      </c>
      <c r="P3" s="469" t="s">
        <v>400</v>
      </c>
      <c r="R3" s="469"/>
    </row>
    <row r="4" spans="1:19" s="25" customFormat="1" ht="19.5">
      <c r="A4" s="38"/>
      <c r="B4" s="31"/>
      <c r="D4" s="31"/>
      <c r="F4" s="31"/>
      <c r="H4" s="31"/>
      <c r="J4" s="32"/>
      <c r="L4" s="32"/>
      <c r="N4" s="32"/>
      <c r="P4" s="32"/>
      <c r="R4" s="32"/>
    </row>
    <row r="5" spans="1:19" s="36" customFormat="1" ht="78">
      <c r="A5" s="34"/>
      <c r="B5" s="59" t="s">
        <v>120</v>
      </c>
      <c r="D5" s="57" t="s">
        <v>121</v>
      </c>
      <c r="E5" s="29"/>
      <c r="F5" s="57" t="s">
        <v>122</v>
      </c>
      <c r="G5" s="29"/>
      <c r="H5" s="57" t="s">
        <v>123</v>
      </c>
      <c r="J5" s="30" t="s">
        <v>124</v>
      </c>
      <c r="K5" s="29"/>
      <c r="L5" s="30" t="s">
        <v>125</v>
      </c>
      <c r="M5" s="29"/>
      <c r="N5" s="30" t="s">
        <v>126</v>
      </c>
      <c r="O5" s="29"/>
      <c r="P5" s="30" t="s">
        <v>127</v>
      </c>
      <c r="Q5" s="29"/>
      <c r="R5" s="30" t="s">
        <v>128</v>
      </c>
      <c r="S5" s="29"/>
    </row>
    <row r="6" spans="1:19" s="25" customFormat="1" ht="19.5">
      <c r="A6" s="38"/>
      <c r="B6" s="31"/>
      <c r="D6" s="31"/>
      <c r="F6" s="31"/>
      <c r="H6" s="31"/>
      <c r="J6" s="32"/>
      <c r="L6" s="32"/>
      <c r="N6" s="32"/>
      <c r="P6" s="32"/>
      <c r="R6" s="32"/>
    </row>
    <row r="7" spans="1:19" s="26" customFormat="1" ht="47.25">
      <c r="A7" s="446" t="s">
        <v>175</v>
      </c>
      <c r="B7" s="39" t="s">
        <v>401</v>
      </c>
      <c r="D7" s="8" t="s">
        <v>402</v>
      </c>
      <c r="F7" s="40"/>
      <c r="H7" s="40"/>
      <c r="J7" s="467"/>
    </row>
    <row r="8" spans="1:19" s="25" customFormat="1" ht="19.5">
      <c r="A8" s="50"/>
      <c r="B8" s="31"/>
      <c r="D8" s="31"/>
      <c r="F8" s="31"/>
      <c r="H8" s="31"/>
      <c r="J8" s="32"/>
    </row>
    <row r="9" spans="1:19" s="7" customFormat="1" ht="174.75" customHeight="1">
      <c r="A9" s="446" t="s">
        <v>403</v>
      </c>
      <c r="B9" s="17" t="s">
        <v>404</v>
      </c>
      <c r="C9" s="470"/>
      <c r="D9" s="8" t="s">
        <v>374</v>
      </c>
      <c r="E9" s="470"/>
      <c r="F9" s="60" t="s">
        <v>71</v>
      </c>
      <c r="G9" s="471"/>
      <c r="H9" s="60" t="s">
        <v>405</v>
      </c>
      <c r="I9" s="471"/>
      <c r="J9" s="555"/>
      <c r="K9" s="471"/>
      <c r="L9" s="468" t="s">
        <v>406</v>
      </c>
      <c r="M9" s="25"/>
      <c r="N9" s="468" t="s">
        <v>407</v>
      </c>
      <c r="O9" s="25"/>
      <c r="P9" s="486" t="s">
        <v>408</v>
      </c>
      <c r="Q9" s="25"/>
      <c r="R9" s="469"/>
      <c r="S9" s="471"/>
    </row>
    <row r="10" spans="1:19" s="7" customFormat="1" ht="216" customHeight="1">
      <c r="A10" s="561" t="s">
        <v>409</v>
      </c>
      <c r="B10" s="487" t="s">
        <v>410</v>
      </c>
      <c r="C10" s="470"/>
      <c r="D10" s="8" t="s">
        <v>331</v>
      </c>
      <c r="E10" s="470"/>
      <c r="F10" s="183" t="s">
        <v>411</v>
      </c>
      <c r="G10" s="471"/>
      <c r="H10" s="60" t="s">
        <v>412</v>
      </c>
      <c r="I10" s="471"/>
      <c r="J10" s="556"/>
      <c r="K10" s="25"/>
      <c r="L10" s="468" t="s">
        <v>413</v>
      </c>
      <c r="M10" s="25"/>
      <c r="N10" s="468" t="s">
        <v>414</v>
      </c>
      <c r="O10" s="25"/>
      <c r="P10" s="468" t="s">
        <v>415</v>
      </c>
      <c r="Q10" s="25"/>
      <c r="R10" s="469"/>
      <c r="S10" s="25"/>
    </row>
    <row r="11" spans="1:19" s="7" customFormat="1" ht="147" customHeight="1">
      <c r="A11" s="562"/>
      <c r="B11" s="488" t="s">
        <v>416</v>
      </c>
      <c r="C11" s="470"/>
      <c r="D11" s="8" t="s">
        <v>384</v>
      </c>
      <c r="E11" s="470"/>
      <c r="F11" s="60" t="s">
        <v>71</v>
      </c>
      <c r="G11" s="471"/>
      <c r="H11" s="60" t="s">
        <v>417</v>
      </c>
      <c r="I11" s="471"/>
      <c r="J11" s="556"/>
      <c r="K11" s="26"/>
      <c r="L11" s="469"/>
      <c r="M11" s="26"/>
      <c r="N11" s="469"/>
      <c r="O11" s="26"/>
      <c r="P11" s="469"/>
      <c r="Q11" s="26"/>
      <c r="R11" s="469"/>
      <c r="S11" s="26"/>
    </row>
    <row r="12" spans="1:19" s="7" customFormat="1" ht="147" customHeight="1">
      <c r="A12" s="562"/>
      <c r="B12" s="488" t="s">
        <v>418</v>
      </c>
      <c r="C12" s="470"/>
      <c r="D12" s="8" t="s">
        <v>419</v>
      </c>
      <c r="E12" s="470"/>
      <c r="F12" s="60" t="s">
        <v>71</v>
      </c>
      <c r="G12" s="471"/>
      <c r="H12" s="60" t="s">
        <v>420</v>
      </c>
      <c r="I12" s="471"/>
      <c r="J12" s="556"/>
      <c r="K12" s="25"/>
      <c r="L12" s="469"/>
      <c r="M12" s="25"/>
      <c r="N12" s="469"/>
      <c r="O12" s="25"/>
      <c r="P12" s="469"/>
      <c r="Q12" s="25"/>
      <c r="R12" s="469"/>
      <c r="S12" s="25"/>
    </row>
    <row r="13" spans="1:19" s="7" customFormat="1" ht="147" customHeight="1">
      <c r="A13" s="562"/>
      <c r="B13" s="488" t="s">
        <v>421</v>
      </c>
      <c r="C13" s="470"/>
      <c r="D13" s="8" t="s">
        <v>419</v>
      </c>
      <c r="E13" s="470"/>
      <c r="F13" s="60" t="s">
        <v>71</v>
      </c>
      <c r="G13" s="471"/>
      <c r="H13" s="60" t="s">
        <v>422</v>
      </c>
      <c r="I13" s="471"/>
      <c r="J13" s="556"/>
      <c r="K13" s="471"/>
      <c r="L13" s="469"/>
      <c r="M13" s="471"/>
      <c r="N13" s="469"/>
      <c r="O13" s="471"/>
      <c r="P13" s="469"/>
      <c r="Q13" s="471"/>
      <c r="R13" s="469"/>
      <c r="S13" s="471"/>
    </row>
    <row r="14" spans="1:19" s="7" customFormat="1" ht="147" customHeight="1">
      <c r="A14" s="562"/>
      <c r="B14" s="488" t="s">
        <v>423</v>
      </c>
      <c r="C14" s="470"/>
      <c r="D14" s="8" t="s">
        <v>152</v>
      </c>
      <c r="E14" s="470"/>
      <c r="F14" s="183" t="s">
        <v>323</v>
      </c>
      <c r="G14" s="471"/>
      <c r="H14" s="60" t="s">
        <v>222</v>
      </c>
      <c r="I14" s="471"/>
      <c r="J14" s="556"/>
      <c r="K14" s="471"/>
      <c r="L14" s="469"/>
      <c r="M14" s="471"/>
      <c r="N14" s="469"/>
      <c r="O14" s="471"/>
      <c r="P14" s="469"/>
      <c r="Q14" s="471"/>
      <c r="R14" s="469"/>
      <c r="S14" s="471"/>
    </row>
    <row r="15" spans="1:19" s="7" customFormat="1" ht="147" customHeight="1">
      <c r="A15" s="562"/>
      <c r="B15" s="488" t="s">
        <v>424</v>
      </c>
      <c r="C15" s="470"/>
      <c r="D15" s="8" t="s">
        <v>152</v>
      </c>
      <c r="E15" s="470"/>
      <c r="F15" s="183" t="s">
        <v>425</v>
      </c>
      <c r="G15" s="471"/>
      <c r="H15" s="60" t="s">
        <v>222</v>
      </c>
      <c r="I15" s="471"/>
      <c r="J15" s="556"/>
      <c r="K15" s="471"/>
      <c r="L15" s="469"/>
      <c r="M15" s="471"/>
      <c r="N15" s="469"/>
      <c r="O15" s="471"/>
      <c r="P15" s="469"/>
      <c r="Q15" s="471"/>
      <c r="R15" s="469"/>
      <c r="S15" s="471"/>
    </row>
    <row r="16" spans="1:19" s="7" customFormat="1" ht="147" customHeight="1">
      <c r="A16" s="552" t="s">
        <v>426</v>
      </c>
      <c r="B16" s="17" t="s">
        <v>427</v>
      </c>
      <c r="C16" s="470"/>
      <c r="D16" s="8" t="s">
        <v>374</v>
      </c>
      <c r="E16" s="470"/>
      <c r="F16" s="183" t="s">
        <v>428</v>
      </c>
      <c r="G16" s="153"/>
      <c r="H16" s="60" t="s">
        <v>222</v>
      </c>
      <c r="I16" s="153"/>
      <c r="J16" s="556"/>
      <c r="K16" s="153"/>
      <c r="L16" s="469"/>
      <c r="M16" s="153"/>
      <c r="N16" s="469"/>
      <c r="O16" s="153"/>
      <c r="P16" s="469"/>
      <c r="Q16" s="153"/>
      <c r="R16" s="469"/>
      <c r="S16" s="153"/>
    </row>
    <row r="17" spans="1:19" s="7" customFormat="1" ht="147" customHeight="1">
      <c r="A17" s="554"/>
      <c r="B17" s="17" t="s">
        <v>429</v>
      </c>
      <c r="C17" s="470"/>
      <c r="D17" s="8" t="s">
        <v>419</v>
      </c>
      <c r="E17" s="470"/>
      <c r="F17" s="183" t="s">
        <v>323</v>
      </c>
      <c r="G17" s="153"/>
      <c r="H17" s="60" t="s">
        <v>430</v>
      </c>
      <c r="I17" s="153"/>
      <c r="J17" s="556"/>
      <c r="K17" s="153"/>
      <c r="L17" s="468" t="s">
        <v>431</v>
      </c>
      <c r="M17" s="153"/>
      <c r="N17" s="468" t="s">
        <v>432</v>
      </c>
      <c r="O17" s="153"/>
      <c r="P17" s="489" t="s">
        <v>433</v>
      </c>
      <c r="Q17" s="153"/>
      <c r="R17" s="469"/>
      <c r="S17" s="153"/>
    </row>
    <row r="18" spans="1:19" s="7" customFormat="1" ht="147" customHeight="1">
      <c r="A18" s="561" t="s">
        <v>434</v>
      </c>
      <c r="B18" s="488" t="s">
        <v>435</v>
      </c>
      <c r="C18" s="470"/>
      <c r="D18" s="8" t="s">
        <v>384</v>
      </c>
      <c r="E18" s="470"/>
      <c r="F18" s="60" t="s">
        <v>71</v>
      </c>
      <c r="G18" s="153"/>
      <c r="H18" s="60" t="s">
        <v>436</v>
      </c>
      <c r="I18" s="153"/>
      <c r="J18" s="556"/>
      <c r="K18" s="153"/>
      <c r="L18" s="469"/>
      <c r="M18" s="153"/>
      <c r="N18" s="468"/>
      <c r="O18" s="153"/>
      <c r="P18" s="469"/>
      <c r="Q18" s="153"/>
      <c r="R18" s="469"/>
      <c r="S18" s="153"/>
    </row>
    <row r="19" spans="1:19" s="7" customFormat="1" ht="147" customHeight="1">
      <c r="A19" s="562"/>
      <c r="B19" s="488" t="s">
        <v>437</v>
      </c>
      <c r="C19" s="470"/>
      <c r="D19" s="8" t="s">
        <v>152</v>
      </c>
      <c r="E19" s="470"/>
      <c r="F19" s="183" t="s">
        <v>438</v>
      </c>
      <c r="G19" s="153"/>
      <c r="H19" s="60" t="s">
        <v>222</v>
      </c>
      <c r="I19" s="153"/>
      <c r="J19" s="556"/>
      <c r="K19" s="153"/>
      <c r="L19" s="469"/>
      <c r="M19" s="153"/>
      <c r="N19" s="468" t="s">
        <v>439</v>
      </c>
      <c r="O19" s="153"/>
      <c r="P19" s="469" t="s">
        <v>440</v>
      </c>
      <c r="Q19" s="153"/>
      <c r="R19" s="469"/>
      <c r="S19" s="153"/>
    </row>
    <row r="20" spans="1:19" s="7" customFormat="1" ht="147" customHeight="1">
      <c r="A20" s="562"/>
      <c r="B20" s="488" t="s">
        <v>441</v>
      </c>
      <c r="C20" s="470"/>
      <c r="D20" s="8" t="s">
        <v>152</v>
      </c>
      <c r="E20" s="470"/>
      <c r="F20" s="183" t="s">
        <v>442</v>
      </c>
      <c r="G20" s="153"/>
      <c r="H20" s="60" t="s">
        <v>222</v>
      </c>
      <c r="I20" s="153"/>
      <c r="J20" s="556"/>
      <c r="K20" s="153"/>
      <c r="L20" s="469"/>
      <c r="M20" s="153"/>
      <c r="N20" s="469"/>
      <c r="O20" s="153"/>
      <c r="P20" s="469"/>
      <c r="Q20" s="153"/>
      <c r="R20" s="469"/>
      <c r="S20" s="153"/>
    </row>
    <row r="21" spans="1:19" s="7" customFormat="1" ht="147" customHeight="1">
      <c r="A21" s="562"/>
      <c r="B21" s="488" t="s">
        <v>443</v>
      </c>
      <c r="C21" s="470"/>
      <c r="D21" s="8" t="s">
        <v>152</v>
      </c>
      <c r="E21" s="470"/>
      <c r="F21" s="183" t="s">
        <v>442</v>
      </c>
      <c r="G21" s="153"/>
      <c r="H21" s="60" t="s">
        <v>222</v>
      </c>
      <c r="I21" s="153"/>
      <c r="J21" s="556"/>
      <c r="K21" s="153"/>
      <c r="L21" s="469"/>
      <c r="M21" s="153"/>
      <c r="N21" s="469"/>
      <c r="O21" s="153"/>
      <c r="P21" s="469"/>
      <c r="Q21" s="153"/>
      <c r="R21" s="469"/>
      <c r="S21" s="153"/>
    </row>
    <row r="22" spans="1:19" s="7" customFormat="1" ht="147" customHeight="1">
      <c r="A22" s="561" t="s">
        <v>444</v>
      </c>
      <c r="B22" s="488" t="s">
        <v>445</v>
      </c>
      <c r="C22" s="470"/>
      <c r="D22" s="8"/>
      <c r="E22" s="470"/>
      <c r="F22" s="60" t="s">
        <v>285</v>
      </c>
      <c r="G22" s="153"/>
      <c r="H22" s="60" t="s">
        <v>222</v>
      </c>
      <c r="I22" s="153"/>
      <c r="J22" s="556"/>
      <c r="K22" s="153"/>
      <c r="L22" s="468"/>
      <c r="M22" s="153"/>
      <c r="N22" s="468" t="s">
        <v>446</v>
      </c>
      <c r="O22" s="153"/>
      <c r="P22" s="490" t="s">
        <v>447</v>
      </c>
      <c r="Q22" s="153"/>
      <c r="R22" s="469"/>
      <c r="S22" s="153"/>
    </row>
    <row r="23" spans="1:19" s="7" customFormat="1" ht="147" customHeight="1">
      <c r="A23" s="562"/>
      <c r="B23" s="488" t="s">
        <v>448</v>
      </c>
      <c r="C23" s="470"/>
      <c r="D23" s="8"/>
      <c r="E23" s="470"/>
      <c r="F23" s="60" t="s">
        <v>285</v>
      </c>
      <c r="G23" s="153"/>
      <c r="H23" s="60" t="s">
        <v>449</v>
      </c>
      <c r="I23" s="153"/>
      <c r="J23" s="556"/>
      <c r="K23" s="153"/>
      <c r="L23" s="468" t="s">
        <v>450</v>
      </c>
      <c r="M23" s="153"/>
      <c r="N23" s="468" t="s">
        <v>451</v>
      </c>
      <c r="O23" s="153"/>
      <c r="P23" s="469" t="s">
        <v>452</v>
      </c>
      <c r="Q23" s="153"/>
      <c r="R23" s="469"/>
      <c r="S23" s="153"/>
    </row>
    <row r="24" spans="1:19" s="7" customFormat="1" ht="147" customHeight="1">
      <c r="A24" s="448" t="s">
        <v>453</v>
      </c>
      <c r="B24" s="488" t="s">
        <v>454</v>
      </c>
      <c r="C24" s="470"/>
      <c r="D24" s="8" t="s">
        <v>152</v>
      </c>
      <c r="E24" s="470"/>
      <c r="F24" s="183" t="s">
        <v>455</v>
      </c>
      <c r="G24" s="153"/>
      <c r="H24" s="60" t="s">
        <v>222</v>
      </c>
      <c r="I24" s="153"/>
      <c r="J24" s="557"/>
      <c r="K24" s="153"/>
      <c r="L24" s="469"/>
      <c r="M24" s="153"/>
      <c r="N24" s="469"/>
      <c r="O24" s="153"/>
      <c r="P24" s="469"/>
      <c r="Q24" s="153"/>
      <c r="R24" s="469"/>
      <c r="S24" s="153"/>
    </row>
    <row r="25" spans="1:19" s="152" customFormat="1">
      <c r="A25" s="151"/>
    </row>
  </sheetData>
  <mergeCells count="5">
    <mergeCell ref="A10:A15"/>
    <mergeCell ref="A16:A17"/>
    <mergeCell ref="A18:A21"/>
    <mergeCell ref="A22:A23"/>
    <mergeCell ref="J9:J24"/>
  </mergeCells>
  <hyperlinks>
    <hyperlink ref="F16" r:id="rId1" xr:uid="{00000000-0004-0000-0700-000000000000}"/>
    <hyperlink ref="F10" r:id="rId2" display="https://albpetrol.al/marreveshjet-hidrokarbure-3/" xr:uid="{00000000-0004-0000-0700-000001000000}"/>
    <hyperlink ref="F15" r:id="rId3" display="https://www.tatime.gov.al/c/6/legislation" xr:uid="{00000000-0004-0000-0700-000002000000}"/>
    <hyperlink ref="F19" r:id="rId4" xr:uid="{00000000-0004-0000-0700-000003000000}"/>
    <hyperlink ref="F20" r:id="rId5" xr:uid="{00000000-0004-0000-0700-000004000000}"/>
    <hyperlink ref="F21" r:id="rId6" xr:uid="{00000000-0004-0000-0700-000005000000}"/>
    <hyperlink ref="F24" r:id="rId7" display="https://albpetrol.al/" xr:uid="{00000000-0004-0000-0700-000006000000}"/>
    <hyperlink ref="F14" r:id="rId8" xr:uid="{00000000-0004-0000-0700-000007000000}"/>
    <hyperlink ref="F17" r:id="rId9" xr:uid="{00000000-0004-0000-0700-000008000000}"/>
  </hyperlinks>
  <pageMargins left="0.7" right="0.7" top="0.75" bottom="0.75" header="0.3" footer="0.3"/>
  <pageSetup paperSize="8" orientation="landscape" horizontalDpi="1200" verticalDpi="1200"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sheetPr>
  <dimension ref="A1:KL9"/>
  <sheetViews>
    <sheetView zoomScaleNormal="100" zoomScalePageLayoutView="60" workbookViewId="0">
      <selection activeCell="P9" sqref="P9"/>
    </sheetView>
  </sheetViews>
  <sheetFormatPr defaultColWidth="10.5" defaultRowHeight="16.5"/>
  <cols>
    <col min="1" max="1" width="18.375" style="150" customWidth="1"/>
    <col min="2" max="2" width="37.5" style="150" customWidth="1"/>
    <col min="3" max="3" width="3" style="150" customWidth="1"/>
    <col min="4" max="4" width="39" style="150" customWidth="1"/>
    <col min="5" max="5" width="3" style="150" customWidth="1"/>
    <col min="6" max="6" width="28.5" style="150" customWidth="1"/>
    <col min="7" max="7" width="3" style="150" customWidth="1"/>
    <col min="8" max="8" width="28.5" style="150" customWidth="1"/>
    <col min="9" max="9" width="3" style="150" customWidth="1"/>
    <col min="10" max="10" width="39.5" style="150" customWidth="1"/>
    <col min="11" max="11" width="3" style="150" customWidth="1"/>
    <col min="12" max="12" width="39.5" style="150" customWidth="1"/>
    <col min="13" max="13" width="3" style="150" customWidth="1"/>
    <col min="14" max="14" width="39.5" style="150" customWidth="1"/>
    <col min="15" max="15" width="3" style="150" customWidth="1"/>
    <col min="16" max="16" width="39.5" style="150" customWidth="1"/>
    <col min="17" max="17" width="3" style="150" customWidth="1"/>
    <col min="18" max="18" width="39.5" style="150" customWidth="1"/>
    <col min="19" max="19" width="3" style="150" customWidth="1"/>
    <col min="20" max="16384" width="10.5" style="150"/>
  </cols>
  <sheetData>
    <row r="1" spans="1:298" ht="27">
      <c r="A1" s="149" t="s">
        <v>456</v>
      </c>
    </row>
    <row r="3" spans="1:298" s="20" customFormat="1" ht="94.5">
      <c r="A3" s="21" t="s">
        <v>457</v>
      </c>
      <c r="B3" s="22" t="s">
        <v>458</v>
      </c>
      <c r="C3" s="23"/>
      <c r="D3" s="8" t="s">
        <v>311</v>
      </c>
      <c r="E3" s="23"/>
      <c r="F3" s="24"/>
      <c r="G3" s="23"/>
      <c r="H3" s="24"/>
      <c r="I3" s="23"/>
      <c r="J3" s="491"/>
      <c r="L3" s="492" t="s">
        <v>459</v>
      </c>
      <c r="N3" s="493"/>
      <c r="P3" s="493"/>
      <c r="R3" s="493"/>
    </row>
    <row r="4" spans="1:298" s="1" customFormat="1" ht="19.5">
      <c r="B4" s="2"/>
      <c r="D4" s="2"/>
      <c r="F4" s="2"/>
      <c r="H4" s="2"/>
      <c r="J4" s="3"/>
      <c r="L4" s="3"/>
      <c r="N4" s="3"/>
      <c r="P4" s="3"/>
      <c r="R4" s="3"/>
    </row>
    <row r="5" spans="1:298" s="1" customFormat="1" ht="97.5">
      <c r="B5" s="2" t="s">
        <v>120</v>
      </c>
      <c r="D5" s="57" t="s">
        <v>121</v>
      </c>
      <c r="E5" s="29"/>
      <c r="F5" s="57" t="s">
        <v>122</v>
      </c>
      <c r="G5" s="29"/>
      <c r="H5" s="57" t="s">
        <v>123</v>
      </c>
      <c r="I5" s="36"/>
      <c r="J5" s="30" t="s">
        <v>124</v>
      </c>
      <c r="K5" s="18"/>
      <c r="L5" s="19" t="s">
        <v>125</v>
      </c>
      <c r="M5" s="18"/>
      <c r="N5" s="19" t="s">
        <v>126</v>
      </c>
      <c r="O5" s="18"/>
      <c r="P5" s="19" t="s">
        <v>127</v>
      </c>
      <c r="Q5" s="18"/>
      <c r="R5" s="19" t="s">
        <v>128</v>
      </c>
      <c r="S5" s="18"/>
    </row>
    <row r="6" spans="1:298" s="1" customFormat="1" ht="19.5">
      <c r="B6" s="2"/>
      <c r="D6" s="2"/>
      <c r="F6" s="2"/>
      <c r="H6" s="2"/>
      <c r="J6" s="3"/>
      <c r="L6" s="3"/>
      <c r="N6" s="3"/>
      <c r="P6" s="3"/>
      <c r="R6" s="3"/>
    </row>
    <row r="7" spans="1:298" s="4" customFormat="1" ht="223.5" customHeight="1">
      <c r="A7" s="494"/>
      <c r="B7" s="160" t="s">
        <v>460</v>
      </c>
      <c r="C7" s="495"/>
      <c r="D7" s="6" t="s">
        <v>461</v>
      </c>
      <c r="E7" s="495"/>
      <c r="F7" s="60" t="s">
        <v>462</v>
      </c>
      <c r="G7" s="496"/>
      <c r="H7" s="60" t="s">
        <v>463</v>
      </c>
      <c r="I7" s="496"/>
      <c r="J7" s="563"/>
      <c r="K7" s="497"/>
      <c r="L7" s="492" t="s">
        <v>464</v>
      </c>
      <c r="M7" s="497"/>
      <c r="N7" s="493"/>
      <c r="O7" s="497"/>
      <c r="P7" s="493"/>
      <c r="Q7" s="497"/>
      <c r="R7" s="493"/>
      <c r="S7" s="497"/>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c r="CA7" s="454"/>
      <c r="CB7" s="454"/>
      <c r="CC7" s="454"/>
      <c r="CD7" s="454"/>
      <c r="CE7" s="454"/>
      <c r="CF7" s="454"/>
      <c r="CG7" s="454"/>
      <c r="CH7" s="454"/>
      <c r="CI7" s="454"/>
      <c r="CJ7" s="454"/>
      <c r="CK7" s="454"/>
      <c r="CL7" s="454"/>
      <c r="CM7" s="454"/>
      <c r="CN7" s="454"/>
      <c r="CO7" s="454"/>
      <c r="CP7" s="454"/>
      <c r="CQ7" s="454"/>
      <c r="CR7" s="454"/>
      <c r="CS7" s="454"/>
      <c r="CT7" s="454"/>
      <c r="CU7" s="454"/>
      <c r="CV7" s="454"/>
      <c r="CW7" s="454"/>
      <c r="CX7" s="454"/>
      <c r="CY7" s="454"/>
      <c r="CZ7" s="454"/>
      <c r="DA7" s="454"/>
      <c r="DB7" s="454"/>
      <c r="DC7" s="454"/>
      <c r="DD7" s="454"/>
      <c r="DE7" s="454"/>
      <c r="DF7" s="454"/>
      <c r="DG7" s="454"/>
      <c r="DH7" s="454"/>
      <c r="DI7" s="454"/>
      <c r="DJ7" s="454"/>
      <c r="DK7" s="454"/>
      <c r="DL7" s="454"/>
      <c r="DM7" s="454"/>
      <c r="DN7" s="454"/>
      <c r="DO7" s="454"/>
      <c r="DP7" s="454"/>
      <c r="DQ7" s="454"/>
      <c r="DR7" s="454"/>
      <c r="DS7" s="454"/>
      <c r="DT7" s="454"/>
      <c r="DU7" s="454"/>
      <c r="DV7" s="454"/>
      <c r="DW7" s="454"/>
      <c r="DX7" s="454"/>
      <c r="DY7" s="454"/>
      <c r="DZ7" s="454"/>
      <c r="EA7" s="454"/>
      <c r="EB7" s="454"/>
      <c r="EC7" s="454"/>
      <c r="ED7" s="454"/>
      <c r="EE7" s="454"/>
      <c r="EF7" s="454"/>
      <c r="EG7" s="454"/>
      <c r="EH7" s="454"/>
      <c r="EI7" s="454"/>
      <c r="EJ7" s="454"/>
      <c r="EK7" s="454"/>
      <c r="EL7" s="454"/>
      <c r="EM7" s="454"/>
      <c r="EN7" s="454"/>
      <c r="EO7" s="454"/>
      <c r="EP7" s="454"/>
      <c r="EQ7" s="454"/>
      <c r="ER7" s="454"/>
      <c r="ES7" s="454"/>
      <c r="ET7" s="454"/>
      <c r="EU7" s="454"/>
      <c r="EV7" s="454"/>
      <c r="EW7" s="454"/>
      <c r="EX7" s="454"/>
      <c r="EY7" s="454"/>
      <c r="EZ7" s="454"/>
      <c r="FA7" s="454"/>
      <c r="FB7" s="454"/>
      <c r="FC7" s="454"/>
      <c r="FD7" s="454"/>
      <c r="FE7" s="454"/>
      <c r="FF7" s="454"/>
      <c r="FG7" s="454"/>
      <c r="FH7" s="454"/>
      <c r="FI7" s="454"/>
      <c r="FJ7" s="454"/>
      <c r="FK7" s="454"/>
      <c r="FL7" s="454"/>
      <c r="FM7" s="454"/>
      <c r="FN7" s="454"/>
      <c r="FO7" s="454"/>
      <c r="FP7" s="454"/>
      <c r="FQ7" s="454"/>
      <c r="FR7" s="454"/>
      <c r="FS7" s="454"/>
      <c r="FT7" s="454"/>
      <c r="FU7" s="454"/>
      <c r="FV7" s="454"/>
      <c r="FW7" s="454"/>
      <c r="FX7" s="454"/>
      <c r="FY7" s="454"/>
      <c r="FZ7" s="454"/>
      <c r="GA7" s="454"/>
      <c r="GB7" s="454"/>
      <c r="GC7" s="454"/>
      <c r="GD7" s="454"/>
      <c r="GE7" s="454"/>
      <c r="GF7" s="454"/>
      <c r="GG7" s="454"/>
      <c r="GH7" s="454"/>
      <c r="GI7" s="454"/>
      <c r="GJ7" s="454"/>
      <c r="GK7" s="454"/>
      <c r="GL7" s="454"/>
      <c r="GM7" s="454"/>
      <c r="GN7" s="454"/>
      <c r="GO7" s="454"/>
      <c r="GP7" s="454"/>
      <c r="GQ7" s="454"/>
      <c r="GR7" s="454"/>
      <c r="GS7" s="454"/>
      <c r="GT7" s="454"/>
      <c r="GU7" s="454"/>
      <c r="GV7" s="454"/>
      <c r="GW7" s="454"/>
      <c r="GX7" s="454"/>
      <c r="GY7" s="454"/>
      <c r="GZ7" s="454"/>
      <c r="HA7" s="454"/>
      <c r="HB7" s="454"/>
      <c r="HC7" s="454"/>
      <c r="HD7" s="454"/>
      <c r="HE7" s="454"/>
      <c r="HF7" s="454"/>
      <c r="HG7" s="454"/>
      <c r="HH7" s="454"/>
      <c r="HI7" s="454"/>
      <c r="HJ7" s="454"/>
      <c r="HK7" s="454"/>
      <c r="HL7" s="454"/>
      <c r="HM7" s="454"/>
      <c r="HN7" s="454"/>
      <c r="HO7" s="454"/>
      <c r="HP7" s="454"/>
      <c r="HQ7" s="454"/>
      <c r="HR7" s="454"/>
      <c r="HS7" s="454"/>
      <c r="HT7" s="454"/>
      <c r="HU7" s="454"/>
      <c r="HV7" s="454"/>
      <c r="HW7" s="454"/>
      <c r="HX7" s="454"/>
      <c r="HY7" s="454"/>
      <c r="HZ7" s="454"/>
      <c r="IA7" s="454"/>
      <c r="IB7" s="454"/>
      <c r="IC7" s="454"/>
      <c r="ID7" s="454"/>
      <c r="IE7" s="454"/>
      <c r="IF7" s="454"/>
      <c r="IG7" s="454"/>
      <c r="IH7" s="454"/>
      <c r="II7" s="454"/>
      <c r="IJ7" s="454"/>
      <c r="IK7" s="454"/>
      <c r="IL7" s="454"/>
      <c r="IM7" s="454"/>
      <c r="IN7" s="454"/>
      <c r="IO7" s="454"/>
      <c r="IP7" s="454"/>
      <c r="IQ7" s="454"/>
      <c r="IR7" s="454"/>
      <c r="IS7" s="454"/>
      <c r="IT7" s="454"/>
      <c r="IU7" s="454"/>
      <c r="IV7" s="454"/>
      <c r="IW7" s="454"/>
      <c r="IX7" s="454"/>
      <c r="IY7" s="454"/>
      <c r="IZ7" s="454"/>
      <c r="JA7" s="454"/>
      <c r="JB7" s="454"/>
      <c r="JC7" s="454"/>
      <c r="JD7" s="454"/>
      <c r="JE7" s="454"/>
      <c r="JF7" s="454"/>
      <c r="JG7" s="454"/>
      <c r="JH7" s="454"/>
      <c r="JI7" s="454"/>
      <c r="JJ7" s="454"/>
      <c r="JK7" s="454"/>
      <c r="JL7" s="454"/>
      <c r="JM7" s="454"/>
      <c r="JN7" s="454"/>
      <c r="JO7" s="454"/>
      <c r="JP7" s="454"/>
      <c r="JQ7" s="454"/>
      <c r="JR7" s="454"/>
      <c r="JS7" s="454"/>
      <c r="JT7" s="454"/>
      <c r="JU7" s="454"/>
      <c r="JV7" s="454"/>
      <c r="JW7" s="454"/>
      <c r="JX7" s="454"/>
      <c r="JY7" s="454"/>
      <c r="JZ7" s="454"/>
      <c r="KA7" s="454"/>
      <c r="KB7" s="454"/>
      <c r="KC7" s="454"/>
      <c r="KD7" s="454"/>
      <c r="KE7" s="454"/>
      <c r="KF7" s="454"/>
      <c r="KG7" s="454"/>
      <c r="KH7" s="454"/>
      <c r="KI7" s="454"/>
      <c r="KJ7" s="454"/>
      <c r="KK7" s="454"/>
      <c r="KL7" s="454"/>
    </row>
    <row r="8" spans="1:298" s="4" customFormat="1" ht="317.25" customHeight="1">
      <c r="A8" s="478"/>
      <c r="B8" s="161" t="s">
        <v>465</v>
      </c>
      <c r="C8" s="470"/>
      <c r="D8" s="8" t="s">
        <v>331</v>
      </c>
      <c r="E8" s="470"/>
      <c r="F8" s="183" t="s">
        <v>466</v>
      </c>
      <c r="G8" s="498"/>
      <c r="H8" s="60" t="s">
        <v>467</v>
      </c>
      <c r="I8" s="498"/>
      <c r="J8" s="564"/>
      <c r="K8" s="1"/>
      <c r="L8" s="492" t="s">
        <v>468</v>
      </c>
      <c r="M8" s="1"/>
      <c r="N8" s="492" t="s">
        <v>469</v>
      </c>
      <c r="O8" s="1"/>
      <c r="P8" s="492" t="s">
        <v>470</v>
      </c>
      <c r="Q8" s="1"/>
      <c r="R8" s="493"/>
      <c r="S8" s="1"/>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454"/>
      <c r="CU8" s="454"/>
      <c r="CV8" s="454"/>
      <c r="CW8" s="454"/>
      <c r="CX8" s="454"/>
      <c r="CY8" s="454"/>
      <c r="CZ8" s="454"/>
      <c r="DA8" s="454"/>
      <c r="DB8" s="454"/>
      <c r="DC8" s="454"/>
      <c r="DD8" s="454"/>
      <c r="DE8" s="454"/>
      <c r="DF8" s="454"/>
      <c r="DG8" s="454"/>
      <c r="DH8" s="454"/>
      <c r="DI8" s="454"/>
      <c r="DJ8" s="454"/>
      <c r="DK8" s="454"/>
      <c r="DL8" s="454"/>
      <c r="DM8" s="454"/>
      <c r="DN8" s="454"/>
      <c r="DO8" s="454"/>
      <c r="DP8" s="454"/>
      <c r="DQ8" s="454"/>
      <c r="DR8" s="454"/>
      <c r="DS8" s="454"/>
      <c r="DT8" s="454"/>
      <c r="DU8" s="454"/>
      <c r="DV8" s="454"/>
      <c r="DW8" s="454"/>
      <c r="DX8" s="454"/>
      <c r="DY8" s="454"/>
      <c r="DZ8" s="454"/>
      <c r="EA8" s="454"/>
      <c r="EB8" s="454"/>
      <c r="EC8" s="454"/>
      <c r="ED8" s="454"/>
      <c r="EE8" s="454"/>
      <c r="EF8" s="454"/>
      <c r="EG8" s="454"/>
      <c r="EH8" s="454"/>
      <c r="EI8" s="454"/>
      <c r="EJ8" s="454"/>
      <c r="EK8" s="454"/>
      <c r="EL8" s="454"/>
      <c r="EM8" s="454"/>
      <c r="EN8" s="454"/>
      <c r="EO8" s="454"/>
      <c r="EP8" s="454"/>
      <c r="EQ8" s="454"/>
      <c r="ER8" s="454"/>
      <c r="ES8" s="454"/>
      <c r="ET8" s="454"/>
      <c r="EU8" s="454"/>
      <c r="EV8" s="454"/>
      <c r="EW8" s="454"/>
      <c r="EX8" s="454"/>
      <c r="EY8" s="454"/>
      <c r="EZ8" s="454"/>
      <c r="FA8" s="454"/>
      <c r="FB8" s="454"/>
      <c r="FC8" s="454"/>
      <c r="FD8" s="454"/>
      <c r="FE8" s="454"/>
      <c r="FF8" s="454"/>
      <c r="FG8" s="454"/>
      <c r="FH8" s="454"/>
      <c r="FI8" s="454"/>
      <c r="FJ8" s="454"/>
      <c r="FK8" s="454"/>
      <c r="FL8" s="454"/>
      <c r="FM8" s="454"/>
      <c r="FN8" s="454"/>
      <c r="FO8" s="454"/>
      <c r="FP8" s="454"/>
      <c r="FQ8" s="454"/>
      <c r="FR8" s="454"/>
      <c r="FS8" s="454"/>
      <c r="FT8" s="454"/>
      <c r="FU8" s="454"/>
      <c r="FV8" s="454"/>
      <c r="FW8" s="454"/>
      <c r="FX8" s="454"/>
      <c r="FY8" s="454"/>
      <c r="FZ8" s="454"/>
      <c r="GA8" s="454"/>
      <c r="GB8" s="454"/>
      <c r="GC8" s="454"/>
      <c r="GD8" s="454"/>
      <c r="GE8" s="454"/>
      <c r="GF8" s="454"/>
      <c r="GG8" s="454"/>
      <c r="GH8" s="454"/>
      <c r="GI8" s="454"/>
      <c r="GJ8" s="454"/>
      <c r="GK8" s="454"/>
      <c r="GL8" s="454"/>
      <c r="GM8" s="454"/>
      <c r="GN8" s="454"/>
      <c r="GO8" s="454"/>
      <c r="GP8" s="454"/>
      <c r="GQ8" s="454"/>
      <c r="GR8" s="454"/>
      <c r="GS8" s="454"/>
      <c r="GT8" s="454"/>
      <c r="GU8" s="454"/>
      <c r="GV8" s="454"/>
      <c r="GW8" s="454"/>
      <c r="GX8" s="454"/>
      <c r="GY8" s="454"/>
      <c r="GZ8" s="454"/>
      <c r="HA8" s="454"/>
      <c r="HB8" s="454"/>
      <c r="HC8" s="454"/>
      <c r="HD8" s="454"/>
      <c r="HE8" s="454"/>
      <c r="HF8" s="454"/>
      <c r="HG8" s="454"/>
      <c r="HH8" s="454"/>
      <c r="HI8" s="454"/>
      <c r="HJ8" s="454"/>
      <c r="HK8" s="454"/>
      <c r="HL8" s="454"/>
      <c r="HM8" s="454"/>
      <c r="HN8" s="454"/>
      <c r="HO8" s="454"/>
      <c r="HP8" s="454"/>
      <c r="HQ8" s="454"/>
      <c r="HR8" s="454"/>
      <c r="HS8" s="454"/>
      <c r="HT8" s="454"/>
      <c r="HU8" s="454"/>
      <c r="HV8" s="454"/>
      <c r="HW8" s="454"/>
      <c r="HX8" s="454"/>
      <c r="HY8" s="454"/>
      <c r="HZ8" s="454"/>
      <c r="IA8" s="454"/>
      <c r="IB8" s="454"/>
      <c r="IC8" s="454"/>
      <c r="ID8" s="454"/>
      <c r="IE8" s="454"/>
      <c r="IF8" s="454"/>
      <c r="IG8" s="454"/>
      <c r="IH8" s="454"/>
      <c r="II8" s="454"/>
      <c r="IJ8" s="454"/>
      <c r="IK8" s="454"/>
      <c r="IL8" s="454"/>
      <c r="IM8" s="454"/>
      <c r="IN8" s="454"/>
      <c r="IO8" s="454"/>
      <c r="IP8" s="454"/>
      <c r="IQ8" s="454"/>
      <c r="IR8" s="454"/>
      <c r="IS8" s="454"/>
      <c r="IT8" s="454"/>
      <c r="IU8" s="454"/>
      <c r="IV8" s="454"/>
      <c r="IW8" s="454"/>
      <c r="IX8" s="454"/>
      <c r="IY8" s="454"/>
      <c r="IZ8" s="454"/>
      <c r="JA8" s="454"/>
      <c r="JB8" s="454"/>
      <c r="JC8" s="454"/>
      <c r="JD8" s="454"/>
      <c r="JE8" s="454"/>
      <c r="JF8" s="454"/>
      <c r="JG8" s="454"/>
      <c r="JH8" s="454"/>
      <c r="JI8" s="454"/>
      <c r="JJ8" s="454"/>
      <c r="JK8" s="454"/>
      <c r="JL8" s="454"/>
      <c r="JM8" s="454"/>
      <c r="JN8" s="454"/>
      <c r="JO8" s="454"/>
      <c r="JP8" s="454"/>
      <c r="JQ8" s="454"/>
      <c r="JR8" s="454"/>
      <c r="JS8" s="454"/>
      <c r="JT8" s="454"/>
      <c r="JU8" s="454"/>
      <c r="JV8" s="454"/>
      <c r="JW8" s="454"/>
      <c r="JX8" s="454"/>
      <c r="JY8" s="454"/>
      <c r="JZ8" s="454"/>
      <c r="KA8" s="454"/>
      <c r="KB8" s="454"/>
      <c r="KC8" s="454"/>
      <c r="KD8" s="454"/>
      <c r="KE8" s="454"/>
      <c r="KF8" s="454"/>
      <c r="KG8" s="454"/>
      <c r="KH8" s="454"/>
      <c r="KI8" s="454"/>
      <c r="KJ8" s="454"/>
      <c r="KK8" s="454"/>
      <c r="KL8" s="454"/>
    </row>
    <row r="9" spans="1:298" s="4" customFormat="1" ht="223.5" customHeight="1">
      <c r="A9" s="479"/>
      <c r="B9" s="162" t="s">
        <v>471</v>
      </c>
      <c r="C9" s="480"/>
      <c r="D9" s="10" t="s">
        <v>331</v>
      </c>
      <c r="E9" s="480"/>
      <c r="F9" s="183" t="s">
        <v>472</v>
      </c>
      <c r="G9" s="498"/>
      <c r="H9" s="60" t="s">
        <v>473</v>
      </c>
      <c r="I9" s="498"/>
      <c r="J9" s="565"/>
      <c r="K9" s="20"/>
      <c r="L9" s="492" t="s">
        <v>474</v>
      </c>
      <c r="M9" s="20"/>
      <c r="N9" s="492" t="s">
        <v>475</v>
      </c>
      <c r="O9" s="20"/>
      <c r="P9" s="493" t="s">
        <v>476</v>
      </c>
      <c r="Q9" s="20"/>
      <c r="R9" s="493"/>
      <c r="S9" s="20"/>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4"/>
      <c r="CD9" s="454"/>
      <c r="CE9" s="454"/>
      <c r="CF9" s="454"/>
      <c r="CG9" s="454"/>
      <c r="CH9" s="454"/>
      <c r="CI9" s="454"/>
      <c r="CJ9" s="454"/>
      <c r="CK9" s="454"/>
      <c r="CL9" s="454"/>
      <c r="CM9" s="454"/>
      <c r="CN9" s="454"/>
      <c r="CO9" s="454"/>
      <c r="CP9" s="454"/>
      <c r="CQ9" s="454"/>
      <c r="CR9" s="454"/>
      <c r="CS9" s="454"/>
      <c r="CT9" s="454"/>
      <c r="CU9" s="454"/>
      <c r="CV9" s="454"/>
      <c r="CW9" s="454"/>
      <c r="CX9" s="454"/>
      <c r="CY9" s="454"/>
      <c r="CZ9" s="454"/>
      <c r="DA9" s="454"/>
      <c r="DB9" s="454"/>
      <c r="DC9" s="454"/>
      <c r="DD9" s="454"/>
      <c r="DE9" s="454"/>
      <c r="DF9" s="454"/>
      <c r="DG9" s="454"/>
      <c r="DH9" s="454"/>
      <c r="DI9" s="454"/>
      <c r="DJ9" s="454"/>
      <c r="DK9" s="454"/>
      <c r="DL9" s="454"/>
      <c r="DM9" s="454"/>
      <c r="DN9" s="454"/>
      <c r="DO9" s="454"/>
      <c r="DP9" s="454"/>
      <c r="DQ9" s="454"/>
      <c r="DR9" s="454"/>
      <c r="DS9" s="454"/>
      <c r="DT9" s="454"/>
      <c r="DU9" s="454"/>
      <c r="DV9" s="454"/>
      <c r="DW9" s="454"/>
      <c r="DX9" s="454"/>
      <c r="DY9" s="454"/>
      <c r="DZ9" s="454"/>
      <c r="EA9" s="454"/>
      <c r="EB9" s="454"/>
      <c r="EC9" s="454"/>
      <c r="ED9" s="454"/>
      <c r="EE9" s="454"/>
      <c r="EF9" s="454"/>
      <c r="EG9" s="454"/>
      <c r="EH9" s="454"/>
      <c r="EI9" s="454"/>
      <c r="EJ9" s="454"/>
      <c r="EK9" s="454"/>
      <c r="EL9" s="454"/>
      <c r="EM9" s="454"/>
      <c r="EN9" s="454"/>
      <c r="EO9" s="454"/>
      <c r="EP9" s="454"/>
      <c r="EQ9" s="454"/>
      <c r="ER9" s="454"/>
      <c r="ES9" s="454"/>
      <c r="ET9" s="454"/>
      <c r="EU9" s="454"/>
      <c r="EV9" s="454"/>
      <c r="EW9" s="454"/>
      <c r="EX9" s="454"/>
      <c r="EY9" s="454"/>
      <c r="EZ9" s="454"/>
      <c r="FA9" s="454"/>
      <c r="FB9" s="454"/>
      <c r="FC9" s="454"/>
      <c r="FD9" s="454"/>
      <c r="FE9" s="454"/>
      <c r="FF9" s="454"/>
      <c r="FG9" s="454"/>
      <c r="FH9" s="454"/>
      <c r="FI9" s="454"/>
      <c r="FJ9" s="454"/>
      <c r="FK9" s="454"/>
      <c r="FL9" s="454"/>
      <c r="FM9" s="454"/>
      <c r="FN9" s="454"/>
      <c r="FO9" s="454"/>
      <c r="FP9" s="454"/>
      <c r="FQ9" s="454"/>
      <c r="FR9" s="454"/>
      <c r="FS9" s="454"/>
      <c r="FT9" s="454"/>
      <c r="FU9" s="454"/>
      <c r="FV9" s="454"/>
      <c r="FW9" s="454"/>
      <c r="FX9" s="454"/>
      <c r="FY9" s="454"/>
      <c r="FZ9" s="454"/>
      <c r="GA9" s="454"/>
      <c r="GB9" s="454"/>
      <c r="GC9" s="454"/>
      <c r="GD9" s="454"/>
      <c r="GE9" s="454"/>
      <c r="GF9" s="454"/>
      <c r="GG9" s="454"/>
      <c r="GH9" s="454"/>
      <c r="GI9" s="454"/>
      <c r="GJ9" s="454"/>
      <c r="GK9" s="454"/>
      <c r="GL9" s="454"/>
      <c r="GM9" s="454"/>
      <c r="GN9" s="454"/>
      <c r="GO9" s="454"/>
      <c r="GP9" s="454"/>
      <c r="GQ9" s="454"/>
      <c r="GR9" s="454"/>
      <c r="GS9" s="454"/>
      <c r="GT9" s="454"/>
      <c r="GU9" s="454"/>
      <c r="GV9" s="454"/>
      <c r="GW9" s="454"/>
      <c r="GX9" s="454"/>
      <c r="GY9" s="454"/>
      <c r="GZ9" s="454"/>
      <c r="HA9" s="454"/>
      <c r="HB9" s="454"/>
      <c r="HC9" s="454"/>
      <c r="HD9" s="454"/>
      <c r="HE9" s="454"/>
      <c r="HF9" s="454"/>
      <c r="HG9" s="454"/>
      <c r="HH9" s="454"/>
      <c r="HI9" s="454"/>
      <c r="HJ9" s="454"/>
      <c r="HK9" s="454"/>
      <c r="HL9" s="454"/>
      <c r="HM9" s="454"/>
      <c r="HN9" s="454"/>
      <c r="HO9" s="454"/>
      <c r="HP9" s="454"/>
      <c r="HQ9" s="454"/>
      <c r="HR9" s="454"/>
      <c r="HS9" s="454"/>
      <c r="HT9" s="454"/>
      <c r="HU9" s="454"/>
      <c r="HV9" s="454"/>
      <c r="HW9" s="454"/>
      <c r="HX9" s="454"/>
      <c r="HY9" s="454"/>
      <c r="HZ9" s="454"/>
      <c r="IA9" s="454"/>
      <c r="IB9" s="454"/>
      <c r="IC9" s="454"/>
      <c r="ID9" s="454"/>
      <c r="IE9" s="454"/>
      <c r="IF9" s="454"/>
      <c r="IG9" s="454"/>
      <c r="IH9" s="454"/>
      <c r="II9" s="454"/>
      <c r="IJ9" s="454"/>
      <c r="IK9" s="454"/>
      <c r="IL9" s="454"/>
      <c r="IM9" s="454"/>
      <c r="IN9" s="454"/>
      <c r="IO9" s="454"/>
      <c r="IP9" s="454"/>
      <c r="IQ9" s="454"/>
      <c r="IR9" s="454"/>
      <c r="IS9" s="454"/>
      <c r="IT9" s="454"/>
      <c r="IU9" s="454"/>
      <c r="IV9" s="454"/>
      <c r="IW9" s="454"/>
      <c r="IX9" s="454"/>
      <c r="IY9" s="454"/>
      <c r="IZ9" s="454"/>
      <c r="JA9" s="454"/>
      <c r="JB9" s="454"/>
      <c r="JC9" s="454"/>
      <c r="JD9" s="454"/>
      <c r="JE9" s="454"/>
      <c r="JF9" s="454"/>
      <c r="JG9" s="454"/>
      <c r="JH9" s="454"/>
      <c r="JI9" s="454"/>
      <c r="JJ9" s="454"/>
      <c r="JK9" s="454"/>
      <c r="JL9" s="454"/>
      <c r="JM9" s="454"/>
      <c r="JN9" s="454"/>
      <c r="JO9" s="454"/>
      <c r="JP9" s="454"/>
      <c r="JQ9" s="454"/>
      <c r="JR9" s="454"/>
      <c r="JS9" s="454"/>
      <c r="JT9" s="454"/>
      <c r="JU9" s="454"/>
      <c r="JV9" s="454"/>
      <c r="JW9" s="454"/>
      <c r="JX9" s="454"/>
      <c r="JY9" s="454"/>
      <c r="JZ9" s="454"/>
      <c r="KA9" s="454"/>
      <c r="KB9" s="454"/>
      <c r="KC9" s="454"/>
      <c r="KD9" s="454"/>
      <c r="KE9" s="454"/>
      <c r="KF9" s="454"/>
      <c r="KG9" s="454"/>
      <c r="KH9" s="454"/>
      <c r="KI9" s="454"/>
      <c r="KJ9" s="454"/>
      <c r="KK9" s="454"/>
      <c r="KL9" s="454"/>
    </row>
  </sheetData>
  <mergeCells count="1">
    <mergeCell ref="J7:J9"/>
  </mergeCells>
  <hyperlinks>
    <hyperlink ref="F8" r:id="rId1" display="https://miningcadastre.albeiti.org/" xr:uid="{00000000-0004-0000-0800-000000000000}"/>
    <hyperlink ref="F9" r:id="rId2" xr:uid="{00000000-0004-0000-0800-000001000000}"/>
  </hyperlinks>
  <pageMargins left="0.7" right="0.7" top="0.75" bottom="0.75" header="0.3" footer="0.3"/>
  <pageSetup paperSize="8" orientation="landscape" horizontalDpi="1200"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4" ma:contentTypeDescription="Create a new document." ma:contentTypeScope="" ma:versionID="734bb18dadd088e495198a8c26b5400b">
  <xsd:schema xmlns:xsd="http://www.w3.org/2001/XMLSchema" xmlns:xs="http://www.w3.org/2001/XMLSchema" xmlns:p="http://schemas.microsoft.com/office/2006/metadata/properties" xmlns:ns2="e5f84dc2-8d0a-4b0b-b04b-22a5c9c54e51" targetNamespace="http://schemas.microsoft.com/office/2006/metadata/properties" ma:root="true" ma:fieldsID="460234b45516400f8948544e12c4688a" ns2:_="">
    <xsd:import namespace="e5f84dc2-8d0a-4b0b-b04b-22a5c9c54e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975E50-324B-49B5-8C4D-1BAC6669743D}"/>
</file>

<file path=customXml/itemProps2.xml><?xml version="1.0" encoding="utf-8"?>
<ds:datastoreItem xmlns:ds="http://schemas.openxmlformats.org/officeDocument/2006/customXml" ds:itemID="{7C0BC6C0-7B6D-4886-820A-3A51F212CFFB}"/>
</file>

<file path=customXml/itemProps3.xml><?xml version="1.0" encoding="utf-8"?>
<ds:datastoreItem xmlns:ds="http://schemas.openxmlformats.org/officeDocument/2006/customXml" ds:itemID="{8519F17E-4F5A-450D-B771-D83C95A897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
  <cp:revision/>
  <dcterms:created xsi:type="dcterms:W3CDTF">2020-07-14T03:16:31Z</dcterms:created>
  <dcterms:modified xsi:type="dcterms:W3CDTF">2022-02-15T16:04:02Z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