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9"/>
  <workbookPr codeName="ThisWorkbook" defaultThemeVersion="166925"/>
  <mc:AlternateContent xmlns:mc="http://schemas.openxmlformats.org/markup-compatibility/2006">
    <mc:Choice Requires="x15">
      <x15ac:absPath xmlns:x15ac="http://schemas.microsoft.com/office/spreadsheetml/2010/11/ac" url="C:\Users\kr51\Desktop\"/>
    </mc:Choice>
  </mc:AlternateContent>
  <xr:revisionPtr revIDLastSave="0" documentId="8_{0AF96D88-4CA3-4C5F-BEC3-EFC3B7432E05}" xr6:coauthVersionLast="47" xr6:coauthVersionMax="47" xr10:uidLastSave="{00000000-0000-0000-0000-000000000000}"/>
  <bookViews>
    <workbookView xWindow="-120" yWindow="-120" windowWidth="29040" windowHeight="15840" tabRatio="921" firstSheet="6" activeTab="6" xr2:uid="{00000000-000D-0000-FFFF-FFFF00000000}"/>
  </bookViews>
  <sheets>
    <sheet name="Introduction" sheetId="32" r:id="rId1"/>
    <sheet name="About"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Reporting entities" sheetId="26" r:id="rId13"/>
    <sheet name="#4.1 - Government" sheetId="27" r:id="rId14"/>
    <sheet name="#4.1 - Company"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 r:id="rId33"/>
    <externalReference r:id="rId34"/>
    <externalReference r:id="rId35"/>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#REF!</definedName>
    <definedName name="Countries_list">[1]!Table1_Country_codes_and_currencies[Country or Area name]</definedName>
    <definedName name="Currency_code_list">[2]!Table1_Country_codes_and_currencies[Currency code (ISO-4217)]</definedName>
    <definedName name="dddd">#REF!</definedName>
    <definedName name="GFS_list">[1]!Table6_GFS_codes_classification[Combined]</definedName>
    <definedName name="gogosx">#REF!</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#REF!</definedName>
    <definedName name="over">#REF!</definedName>
    <definedName name="_xlnm.Print_Area" localSheetId="5">'#2.4'!$A$1:$J$14</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#REF!</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#REF!</definedName>
    <definedName name="Sector_list">[1]!Table7_sectors[Sector(s)]</definedName>
    <definedName name="Simple_options_list">[1]!Table2_Simple_options[List]</definedName>
    <definedName name="Total_reconciled" localSheetId="0">[1]!Table10[Revenue value]</definedName>
    <definedName name="Total_reconciled">#REF!</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0" l="1"/>
  <c r="F23" i="11" l="1"/>
  <c r="H23" i="11" s="1"/>
  <c r="F22" i="11"/>
  <c r="H22" i="11" s="1"/>
  <c r="B19" i="11"/>
  <c r="B17" i="11"/>
  <c r="F10" i="11"/>
  <c r="F9" i="11"/>
  <c r="H9" i="11" s="1"/>
  <c r="H14" i="22" l="1"/>
  <c r="H11" i="16" l="1"/>
  <c r="H10" i="16"/>
  <c r="H9" i="16"/>
  <c r="H8" i="16"/>
  <c r="H876" i="28" l="1"/>
  <c r="J872" i="28"/>
  <c r="F10" i="18"/>
  <c r="H10" i="18" s="1"/>
  <c r="F9" i="17" l="1"/>
  <c r="H9" i="17" s="1"/>
  <c r="F8" i="17"/>
  <c r="H8" i="17" s="1"/>
  <c r="H7" i="17"/>
  <c r="G183" i="26"/>
  <c r="D183" i="26"/>
  <c r="D182" i="26"/>
  <c r="D181" i="26"/>
  <c r="D180" i="26"/>
  <c r="D179" i="26"/>
  <c r="D178" i="26"/>
  <c r="D177" i="26"/>
  <c r="D176" i="26"/>
  <c r="D175" i="26"/>
  <c r="D174" i="26"/>
  <c r="D173" i="26"/>
  <c r="D171" i="26"/>
  <c r="D169" i="26"/>
  <c r="D167" i="26"/>
  <c r="D165" i="26"/>
  <c r="D163" i="26"/>
  <c r="D161" i="26"/>
  <c r="D159" i="26"/>
  <c r="D157" i="26"/>
  <c r="F153" i="26"/>
  <c r="E153" i="26"/>
  <c r="I71" i="27"/>
  <c r="E67" i="27"/>
  <c r="D67" i="27"/>
  <c r="C67" i="27"/>
  <c r="B67" i="27"/>
  <c r="E66" i="27"/>
  <c r="D66" i="27"/>
  <c r="C66" i="27"/>
  <c r="B66" i="27"/>
  <c r="E65" i="27"/>
  <c r="D65" i="27"/>
  <c r="C65" i="27"/>
  <c r="B65" i="27"/>
  <c r="E64" i="27"/>
  <c r="D64" i="27"/>
  <c r="C64" i="27"/>
  <c r="B64" i="27"/>
  <c r="E63" i="27"/>
  <c r="D63" i="27"/>
  <c r="C63" i="27"/>
  <c r="B63" i="27"/>
  <c r="E62" i="27"/>
  <c r="D62" i="27"/>
  <c r="C62" i="27"/>
  <c r="B62" i="27"/>
  <c r="E61" i="27"/>
  <c r="D61" i="27"/>
  <c r="C61" i="27"/>
  <c r="B61" i="27"/>
  <c r="E60" i="27"/>
  <c r="D60" i="27"/>
  <c r="C60" i="27"/>
  <c r="B60" i="27"/>
  <c r="E59" i="27"/>
  <c r="D59" i="27"/>
  <c r="C59" i="27"/>
  <c r="B59" i="27"/>
  <c r="E58" i="27"/>
  <c r="D58" i="27"/>
  <c r="C58" i="27"/>
  <c r="B58" i="27"/>
  <c r="E57" i="27"/>
  <c r="D57" i="27"/>
  <c r="C57" i="27"/>
  <c r="B57" i="27"/>
  <c r="E56" i="27"/>
  <c r="D56" i="27"/>
  <c r="C56" i="27"/>
  <c r="B56" i="27"/>
  <c r="E55" i="27"/>
  <c r="D55" i="27"/>
  <c r="C55" i="27"/>
  <c r="B55" i="27"/>
  <c r="E54" i="27"/>
  <c r="D54" i="27"/>
  <c r="C54" i="27"/>
  <c r="B54" i="27"/>
  <c r="E53" i="27"/>
  <c r="D53" i="27"/>
  <c r="C53" i="27"/>
  <c r="B53" i="27"/>
  <c r="E52" i="27"/>
  <c r="D52" i="27"/>
  <c r="C52" i="27"/>
  <c r="B52" i="27"/>
  <c r="E51" i="27"/>
  <c r="D51" i="27"/>
  <c r="C51" i="27"/>
  <c r="B51" i="27"/>
  <c r="E50" i="27"/>
  <c r="D50" i="27"/>
  <c r="C50" i="27"/>
  <c r="B50" i="27"/>
  <c r="E49" i="27"/>
  <c r="D49" i="27"/>
  <c r="C49" i="27"/>
  <c r="B49" i="27"/>
  <c r="E48" i="27"/>
  <c r="D48" i="27"/>
  <c r="C48" i="27"/>
  <c r="B48" i="27"/>
  <c r="E47" i="27"/>
  <c r="D47" i="27"/>
  <c r="C47" i="27"/>
  <c r="B47"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N10" i="27"/>
  <c r="G33" i="30"/>
  <c r="E17" i="30"/>
  <c r="E15" i="30"/>
  <c r="B23" i="9" l="1"/>
  <c r="B27" i="8"/>
  <c r="B25" i="8"/>
  <c r="B21" i="8"/>
  <c r="B15" i="8"/>
  <c r="B13" i="8"/>
  <c r="B19" i="9"/>
  <c r="N4" i="27" l="1"/>
  <c r="H12" i="25"/>
  <c r="H11" i="25"/>
  <c r="F10" i="25"/>
  <c r="H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Emiliana Kola</author>
  </authors>
  <commentList>
    <comment ref="H13" authorId="0" shapeId="0" xr:uid="{00000000-0006-0000-0600-000001000000}">
      <text>
        <r>
          <rPr>
            <b/>
            <sz val="9"/>
            <color indexed="81"/>
            <rFont val="Tahoma"/>
            <family val="2"/>
          </rPr>
          <t>Emiliana Kola:</t>
        </r>
        <r>
          <rPr>
            <sz val="9"/>
            <color indexed="81"/>
            <rFont val="Tahoma"/>
            <family val="2"/>
          </rPr>
          <t xml:space="preserve">
MSG will make an assessment on BO disclosures as soon as the registre will be publicly available </t>
        </r>
      </text>
    </comment>
    <comment ref="H15" authorId="0" shapeId="0" xr:uid="{00000000-0006-0000-0600-000002000000}">
      <text>
        <r>
          <rPr>
            <b/>
            <sz val="9"/>
            <color indexed="81"/>
            <rFont val="Tahoma"/>
            <family val="2"/>
          </rPr>
          <t>Emiliana Kola: Comment in email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Shushku</author>
  </authors>
  <commentList>
    <comment ref="G178" authorId="0" shapeId="0" xr:uid="{00000000-0006-0000-0C00-000001000000}">
      <text>
        <r>
          <rPr>
            <b/>
            <sz val="9"/>
            <color indexed="81"/>
            <rFont val="Tahoma"/>
            <family val="2"/>
          </rPr>
          <t>Maria Shushku:</t>
        </r>
        <r>
          <rPr>
            <sz val="9"/>
            <color indexed="81"/>
            <rFont val="Tahoma"/>
            <family val="2"/>
          </rPr>
          <t xml:space="preserve">
Production reported together with Alb-energy and Energal</t>
        </r>
      </text>
    </comment>
  </commentList>
</comments>
</file>

<file path=xl/sharedStrings.xml><?xml version="1.0" encoding="utf-8"?>
<sst xmlns="http://schemas.openxmlformats.org/spreadsheetml/2006/main" count="11015" uniqueCount="1566">
  <si>
    <t>Completed on:</t>
  </si>
  <si>
    <t>YYYY-MM-DD</t>
  </si>
  <si>
    <t xml:space="preserve">Multi-stakeholder group approved on: </t>
  </si>
  <si>
    <t>Transparency template for EITI disclosures</t>
  </si>
  <si>
    <t>Version 1.1 as of 1 January 2021</t>
  </si>
  <si>
    <t>Filling in this Transparency data collection template will help the MSG prepare for Validation and is a requirement of the 2021 EITI Validation procedure.</t>
  </si>
  <si>
    <t>How filling out the Transparency data collection template works:</t>
  </si>
  <si>
    <t>1. Use one excel workbook per fiscal year covered. If the country is reporting on both oil &amp; gas and mining, both can fit into one workbook.</t>
  </si>
  <si>
    <t xml:space="preserve">2. Fill in the entire workbook </t>
  </si>
  <si>
    <t>3. This Transparency sheet should be submitted to the EITI International Secretariat ahead of the commencement of Validation, alongside the data collection templates related to 'Stakeholder engagement' and 'Outcomes and impact'. Send it to your country manager at the International Secretariat.</t>
  </si>
  <si>
    <r>
      <rPr>
        <sz val="12"/>
        <rFont val="Franklin Gothic Book"/>
        <family val="2"/>
      </rPr>
      <t>4. The template will be used as the basis for the country's Validation</t>
    </r>
    <r>
      <rPr>
        <sz val="12"/>
        <color theme="1"/>
        <rFont val="Franklin Gothic Book"/>
        <family val="2"/>
      </rPr>
      <t xml:space="preserve">. </t>
    </r>
    <r>
      <rPr>
        <sz val="12"/>
        <rFont val="Franklin Gothic Book"/>
        <family val="2"/>
      </rPr>
      <t xml:space="preserve">You will receive the file back with questions and comments, to be addressed as part of the Validation process. </t>
    </r>
  </si>
  <si>
    <r>
      <t xml:space="preserve">This template should be </t>
    </r>
    <r>
      <rPr>
        <b/>
        <u/>
        <sz val="12"/>
        <rFont val="Franklin Gothic Book"/>
        <family val="2"/>
      </rPr>
      <t>completed in full and published</t>
    </r>
    <r>
      <rPr>
        <b/>
        <sz val="12"/>
        <rFont val="Franklin Gothic Book"/>
        <family val="2"/>
      </rPr>
      <t xml:space="preserve"> for each fiscal year covered under EITI Reporting.</t>
    </r>
  </si>
  <si>
    <t>The International Secretariat can provide advice and support on request. If you have any questions, please contact your country manager at the EITI International Secretariat.</t>
  </si>
  <si>
    <t>Cells in orange must be completed before submission</t>
  </si>
  <si>
    <t>Cells in light blue are for supplying sources and/or comments</t>
  </si>
  <si>
    <t>White cells require no action</t>
  </si>
  <si>
    <t>Cells in grey are for your information.</t>
  </si>
  <si>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</si>
  <si>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</si>
  <si>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t>Sub requirement sheets</t>
  </si>
  <si>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</si>
  <si>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</si>
  <si>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Underlying objectives</t>
    </r>
    <r>
      <rPr>
        <i/>
        <sz val="11"/>
        <color theme="1"/>
        <rFont val="Franklin Gothic Book"/>
        <family val="2"/>
      </rPr>
      <t>: The MSG to evaluate if they believe the country is meeting the underlying objective of the requirement</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</si>
  <si>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</si>
  <si>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</si>
  <si>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t>If a requirement is not applicable</t>
    </r>
    <r>
      <rPr>
        <i/>
        <sz val="11"/>
        <color theme="1"/>
        <rFont val="Franklin Gothic Book"/>
        <family val="2"/>
      </rPr>
      <t xml:space="preserve">, the MSG must include the reference to the document (MSG minutes) where the non-applicablilty is determined. </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</si>
  <si>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</si>
  <si>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</si>
  <si>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</si>
  <si>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</si>
  <si>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t>EITI International Secretariat</t>
  </si>
  <si>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</si>
  <si>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t>Country or area</t>
  </si>
  <si>
    <r>
      <t xml:space="preserve">Address: </t>
    </r>
    <r>
      <rPr>
        <b/>
        <sz val="11"/>
        <color rgb="FF165B89"/>
        <rFont val="Franklin Gothic Book"/>
        <family val="2"/>
      </rPr>
      <t>Rådhusgata 26, 0151 Oslo, Norway</t>
    </r>
    <r>
      <rPr>
        <b/>
        <sz val="11"/>
        <color rgb="FF000000"/>
        <rFont val="Franklin Gothic Book"/>
        <family val="2"/>
      </rPr>
      <t xml:space="preserve">  </t>
    </r>
  </si>
  <si>
    <r>
      <rPr>
        <b/>
        <sz val="11"/>
        <color rgb="FF000000"/>
        <rFont val="Franklin Gothic Book"/>
        <family val="2"/>
      </rPr>
      <t xml:space="preserve">Part 1 (About) </t>
    </r>
    <r>
      <rPr>
        <sz val="11"/>
        <color rgb="FF000000"/>
        <rFont val="Franklin Gothic Book"/>
        <family val="2"/>
      </rPr>
      <t>covers country and data characteristics.</t>
    </r>
  </si>
  <si>
    <t>How to complete this sheet:</t>
  </si>
  <si>
    <r>
      <t xml:space="preserve">1. Starting from the top, </t>
    </r>
    <r>
      <rPr>
        <b/>
        <i/>
        <sz val="11"/>
        <rFont val="Franklin Gothic Book"/>
        <family val="2"/>
      </rPr>
      <t xml:space="preserve">enter your responses in the grey column. </t>
    </r>
  </si>
  <si>
    <t xml:space="preserve">2. Please respond to each question, until completed. </t>
  </si>
  <si>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</si>
  <si>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t>If you have any questions, please contact your country manager at the EITI International Secretariat.</t>
  </si>
  <si>
    <t>Cells in orange must be completed</t>
  </si>
  <si>
    <t>Cells in light blue are for voluntary input</t>
  </si>
  <si>
    <t xml:space="preserve">Part 1 - About </t>
  </si>
  <si>
    <t>Description</t>
  </si>
  <si>
    <t>Enter data in this column</t>
  </si>
  <si>
    <t>Source / Comments</t>
  </si>
  <si>
    <t>Country or area name</t>
  </si>
  <si>
    <t>Albania</t>
  </si>
  <si>
    <t>ISO Alpha-3 Code</t>
  </si>
  <si>
    <t>National currency name</t>
  </si>
  <si>
    <t>ALL</t>
  </si>
  <si>
    <t>National currency ISO-4217</t>
  </si>
  <si>
    <t>Fiscal year covered by this data file</t>
  </si>
  <si>
    <t>Start Date</t>
  </si>
  <si>
    <t>01.01.2018</t>
  </si>
  <si>
    <t>End Date</t>
  </si>
  <si>
    <t>31.12.2018</t>
  </si>
  <si>
    <t>Data source</t>
  </si>
  <si>
    <t>Has an EITI Report been prepared by an Independent Administrator?</t>
  </si>
  <si>
    <t>Yes</t>
  </si>
  <si>
    <t>What is the name of the company?</t>
  </si>
  <si>
    <t>Deloitte Albania</t>
  </si>
  <si>
    <t>Date that the EITI Report was made public</t>
  </si>
  <si>
    <t>URL, EITI Report</t>
  </si>
  <si>
    <t>Does the government systematically disclose EITI data at a single location?</t>
  </si>
  <si>
    <t>Publication date of the EITI data</t>
  </si>
  <si>
    <t>Website link (URL) to EITI data</t>
  </si>
  <si>
    <t>https://www.albeiti.org/site/</t>
  </si>
  <si>
    <t>Are there other files of relevance?</t>
  </si>
  <si>
    <t>Yes, all the files regarding the Validation.</t>
  </si>
  <si>
    <t>Date that other file was made public</t>
  </si>
  <si>
    <t>URL</t>
  </si>
  <si>
    <t>https://www.albeiti.org/site/en/validation-2021/</t>
  </si>
  <si>
    <r>
      <t>EITI Requirement 7.2</t>
    </r>
    <r>
      <rPr>
        <b/>
        <sz val="11"/>
        <rFont val="Franklin Gothic Book"/>
        <family val="2"/>
      </rPr>
      <t>: Data accessibility and open data</t>
    </r>
  </si>
  <si>
    <t>Does the government have an open data policy?</t>
  </si>
  <si>
    <t>&lt; EITI Reporting or online? &gt;</t>
  </si>
  <si>
    <t>Data coverage / scope</t>
  </si>
  <si>
    <t>Open data portal / files</t>
  </si>
  <si>
    <t>https://www.opendata-albeiti.org/</t>
  </si>
  <si>
    <t>Sector coverage</t>
  </si>
  <si>
    <t>Oil</t>
  </si>
  <si>
    <t xml:space="preserve">EITI Reporting on 2018 according to the EITI standard covered  : Entire Oil sector companies :  6 companies in Production + 4 in Exploration   </t>
  </si>
  <si>
    <t>Gas</t>
  </si>
  <si>
    <t>The associated Gas production has not generated material commercial benefits for Albpetrol or private oil companies.</t>
  </si>
  <si>
    <t>Mining (incl. Quarrying)</t>
  </si>
  <si>
    <t xml:space="preserve">132 mining Companies ; In December 2018, AKBN reported approximately 600 mining permits, of which 165 permits were reported as passive and non-functional. </t>
  </si>
  <si>
    <t>Other, non-upstream sectors</t>
  </si>
  <si>
    <t>Other Sector included : 17 Hydroelectric Companies</t>
  </si>
  <si>
    <t>If yes, please specify name (insert new rows if multiple)</t>
  </si>
  <si>
    <t>Number of reporting government entities (incl SOEs if recipient)</t>
  </si>
  <si>
    <t>11 Gov. ent. ( MIE; AKBN; SHGJSH; Consesions  Athority; Albpetrol; Albgaz;  MFE; Customs; Tax Authorities; QKB; Electric Regulatory Athority</t>
  </si>
  <si>
    <t>Number of reporting companies (incl SOEs if payer)</t>
  </si>
  <si>
    <t>142. ; According to EITI Report in 2018  Cash flows were reconciled at 99.45% of the total cash flows reported by Companies  and the Government</t>
  </si>
  <si>
    <r>
      <rPr>
        <b/>
        <sz val="12"/>
        <rFont val="Franklin Gothic Book"/>
        <family val="2"/>
      </rPr>
      <t>Reporting currency (</t>
    </r>
    <r>
      <rPr>
        <b/>
        <sz val="12"/>
        <color theme="10"/>
        <rFont val="Franklin Gothic Book"/>
        <family val="2"/>
      </rPr>
      <t>ISO-4217 currency codes</t>
    </r>
    <r>
      <rPr>
        <b/>
        <sz val="12"/>
        <rFont val="Franklin Gothic Book"/>
        <family val="2"/>
      </rPr>
      <t>)</t>
    </r>
  </si>
  <si>
    <t>USD and ALL</t>
  </si>
  <si>
    <t xml:space="preserve">Exchange rate used: 1 USD = </t>
  </si>
  <si>
    <t>Exchange rate source (URL,…)</t>
  </si>
  <si>
    <t>https://www.bankofalbania.org/</t>
  </si>
  <si>
    <r>
      <t>EITI Requirement 4.7</t>
    </r>
    <r>
      <rPr>
        <b/>
        <sz val="12"/>
        <rFont val="Franklin Gothic Book"/>
        <family val="2"/>
      </rPr>
      <t>: Disaggregation</t>
    </r>
  </si>
  <si>
    <t>… by Revenue stream</t>
  </si>
  <si>
    <t>… by Government agency</t>
  </si>
  <si>
    <t>… by Company</t>
  </si>
  <si>
    <t>… by Project</t>
  </si>
  <si>
    <t>Actually 79,35 % are reported by Project.   Albanian Fiscal Legislation consider as not obligatory the Project level reporting</t>
  </si>
  <si>
    <t>Contact details: data submission</t>
  </si>
  <si>
    <t>Name and contact information of the person submitting this file</t>
  </si>
  <si>
    <t>Name</t>
  </si>
  <si>
    <t>Emiliana Kola</t>
  </si>
  <si>
    <t>Organisation</t>
  </si>
  <si>
    <t>EITI Albania National Secretariat</t>
  </si>
  <si>
    <t>Email address</t>
  </si>
  <si>
    <t>emiliana.kola@albeiti.gov.al</t>
  </si>
  <si>
    <t xml:space="preserve"> 1. Comleting this Transparency data collection Template in the regard of Requrement 4, will facilitate the AlbEITI preparation for Validation as a requirement of the 2021 EITI Validation procedure.</t>
  </si>
  <si>
    <t>3. Taking in consideration the robust and vast volume of the data inculded in these Templates, I will appreciate  the intervention during this presentation session of the Indip. Administr. representative for economical and financial eventual interpretations, clarifications or explanations.</t>
  </si>
  <si>
    <r>
      <rPr>
        <b/>
        <sz val="11"/>
        <color theme="10"/>
        <rFont val="Franklin Gothic Book"/>
        <family val="2"/>
      </rPr>
      <t xml:space="preserve"> 2. The EITI requires comprehensive disclosure of Company payments and Government revenues from the Extractive industries.
EITI  REQUIREMENT 4 - Revenue collection.
Includes : 
4.1 Comprehensive disclosure of Taxes and Revenues.
4.2 Sale of the State’s share of production or other revenues collected in kind.
4.3 Infrastructure provisions and barter arrangements.
4.4 Transportation revenues.
4.5 Transactions related to State-owned enterprises.
4.6 Subnational payments.
4.7 Level of Disaggregation.
4.8 Data timeliness.
4.9 Data quality and assurance.
The target is that the information of Revenues data will be disclosed  through routine Government and Corporate reporting (websites, annual reports, etc.), with EITI Reports used to collate this information and address any concerns about gaps and data quality.</t>
    </r>
    <r>
      <rPr>
        <b/>
        <u/>
        <sz val="11"/>
        <color theme="10"/>
        <rFont val="Franklin Gothic Book"/>
        <family val="2"/>
      </rPr>
      <t xml:space="preserve">
</t>
    </r>
  </si>
  <si>
    <t>Requirement 2.1: Legal framework</t>
  </si>
  <si>
    <t>Objective of Requirement 2.1</t>
  </si>
  <si>
    <t>Progress towards the objective of the requirement, to ensure public understanding of all aspects of the regulatory framework for the extractive industries, including the legal framework, fiscal regime, roles of government entities and reforms.</t>
  </si>
  <si>
    <t xml:space="preserve">Mostly met </t>
  </si>
  <si>
    <t xml:space="preserve">Some questions noted below on gaps and discrepancies between reporting on the status of government reforms.  MSG clarification could improve this section. </t>
  </si>
  <si>
    <t>Requirement</t>
  </si>
  <si>
    <t>How is this disclosed?</t>
  </si>
  <si>
    <t>Where is this systematically disclosed?</t>
  </si>
  <si>
    <t>Where is this disclosed in the EITI Report?</t>
  </si>
  <si>
    <t>Gaps or weaknesses in comprehensiveness, data quality, disaggregation and accessibility identified (by MSG, IA, others)</t>
  </si>
  <si>
    <t xml:space="preserve">International Secretariat review and preliminary assessment </t>
  </si>
  <si>
    <t>International Secretariat questions to MSG</t>
  </si>
  <si>
    <t>MSG responses to International Secretariat questions</t>
  </si>
  <si>
    <t xml:space="preserve">International Secretariat final assessment </t>
  </si>
  <si>
    <t>Mining sector</t>
  </si>
  <si>
    <t>Does the government publish information about</t>
  </si>
  <si>
    <t>Laws and regulations?</t>
  </si>
  <si>
    <t xml:space="preserve"> Systematically disclosed</t>
  </si>
  <si>
    <t xml:space="preserve">                     http://www.akbn.gov.al/kuadri-ligjor-mini;  https://www.infrastruktura.gov.al/planifikimi-minerar;  https://www.infrastruktura.gov.al/procedurat-konkurruese-per-zonat-minerare</t>
  </si>
  <si>
    <t>Overview of government agencies' roles?</t>
  </si>
  <si>
    <t xml:space="preserve"> EITI reporting / Systematically disclosed</t>
  </si>
  <si>
    <t>https://www.infrastruktura.gov.al; http://www.akbn.gov.al/pershkrim-i-pegjithshem-mini; http://www.akbn.gov.al/objektivat-min</t>
  </si>
  <si>
    <t>EITI Report page reference : 15-19</t>
  </si>
  <si>
    <t>Mineral and petroleum rights' regime?</t>
  </si>
  <si>
    <t xml:space="preserve"> EITI reporting / systematically disclosed</t>
  </si>
  <si>
    <t>https://www.infrastruktura.gov.al; http://infrastruktura.gov.al/planifikimiminerar/; http://www.akbn.gov.al/broshura-2019-burimet-minerare;   https://www.infrastruktura.gov.al/procedurat-konkurruese-per-zonat-minerare</t>
  </si>
  <si>
    <t>EITI Report page reference: 32-35 ( Petroleum rights Regime ); 78-83 ( Mineral rights Regime )</t>
  </si>
  <si>
    <t>Fiscal regime?</t>
  </si>
  <si>
    <t>https://www.infrastruktura.gov.al; www.tatime.gov.al</t>
  </si>
  <si>
    <t>EITI Report page reference : 14;  Taxation of Petroleum activities: 35; Mining 91-94</t>
  </si>
  <si>
    <t>Level of fiscal devolution?</t>
  </si>
  <si>
    <t xml:space="preserve"> EITI Reporting </t>
  </si>
  <si>
    <t>35; 91-94</t>
  </si>
  <si>
    <t xml:space="preserve">Report highlights on p.124 a lack of information on royalty collected by local government units (LGUs), which led to difficulty in the analysis of subnational transfers.  To compensate for missing data, the report refers to figures from tax and customs authorities (section 6.2). This gap is relevant to Req. 4.6, 4.9 and 5 </t>
  </si>
  <si>
    <t xml:space="preserve">Has the MSG undertaken any work to engage LGUs on disclosure of information on royalty collected?  </t>
  </si>
  <si>
    <t xml:space="preserve"> The Albanian government has set up an inter-departmental group chaired by the Deputy Minister of MEI which has analyzed the benefits of local units from the extractive industry and has come up with a series of recommendations, also OSCE and ALB EITI has signed a memorandum on organizing a series of seminars in units local and government representatives on the problems and benefits of the extractive industry, from which came a series of proposals to simplify procedures and increase the benefits of the extractive industry.
MSG has identified problems related to me in this case and in the work plan for 2021 there is a study that studies related to reporting by LGUs. The result of the study will do in part a methodology for reporting.</t>
  </si>
  <si>
    <t>Ongoing and planned reforms?</t>
  </si>
  <si>
    <t>Systematically disclosed</t>
  </si>
  <si>
    <t xml:space="preserve"> http://www.akbn.gov.al/objektivat-min;  https://www.infrastruktura.gov.al/planifikimi-minerar;  https://www.infrastruktura.gov.al/procedurat-konkurruese-per-zonat-minerare</t>
  </si>
  <si>
    <t>Oil and gas sector</t>
  </si>
  <si>
    <t xml:space="preserve"> https://www.infrastruktura.gov.al/vkm-3 ;                                https://www.infrastruktura.gov.al/hidrokarbur-2  ;                                http://www.akbn.gov.al/kuadri-ligjor-karbu</t>
  </si>
  <si>
    <t xml:space="preserve">Report states that the government has planned since 2015 to reassess reserves to align with EU standards, but studies have not yet been published.  </t>
  </si>
  <si>
    <t xml:space="preserve">The MSG might want to explain the reasons for the delay and any work undertaken to engage the government on the reassessment. </t>
  </si>
  <si>
    <t>The November 2019 earthquake and the pandemic have affected the finalization of both projects.
The MSG has discussed and planned to ask the Government to discuss the proposals of both studies and their implementation.</t>
  </si>
  <si>
    <t>https://www.infrastruktura.gov.al ; http://www.akbn.gov.al/objektivat-karbu</t>
  </si>
  <si>
    <t>https://www.infrastruktura.gov.al;  http://www.akbn.gov.al/situata-aktuale-e-licencimit; http://www.akbn.gov.al/rregjistri-i-lejeve-minerare-aktive</t>
  </si>
  <si>
    <t>Comment for mining sector on subnational revenues also applies to oil and gas sector.</t>
  </si>
  <si>
    <t>MSG has identified problems related to me in this case and in the work plan for 2021 there is a study that studies related to reporting by LGUs. The result of the study will do in part a methodology for reporting.</t>
  </si>
  <si>
    <t xml:space="preserve">https://www.infrastruktura.gov.al/hidrokarbur-2 </t>
  </si>
  <si>
    <t>Report states that energy market reform has been ongoing since 2016. Government missed 2018 target for measures to transition from a regulated market to take effect, but report does not explain reasons for the delay.</t>
  </si>
  <si>
    <t xml:space="preserve">Please confirm if information stated in the report is correct.  Meeting with the MSG indicated otherwise, that reforms are completed.  Which is correct? </t>
  </si>
  <si>
    <t>Energy reforms have been completed but their full implementation takes time.</t>
  </si>
  <si>
    <r>
      <t xml:space="preserve">Requirement 2.2: Contract and license allocations                       </t>
    </r>
    <r>
      <rPr>
        <b/>
        <sz val="10"/>
        <color rgb="FF7030A0"/>
        <rFont val="Franklin Gothic Book"/>
        <family val="2"/>
      </rPr>
      <t xml:space="preserve"> Kërkesa 2.2: Ndarja e kontratës dhe licencës</t>
    </r>
  </si>
  <si>
    <t>Objective of Requirement 2.2</t>
  </si>
  <si>
    <t>Progress towards the objective of the requirement, to provide a public overview of awards and transfers of oil, gas and mining licenses, the statutory procedures for license awards and transfers and whether tehse procedures are followed in practice. This can allow stakeholders to identify and address possible weaknesses in the license allocation process.</t>
  </si>
  <si>
    <t xml:space="preserve"> Mostly met</t>
  </si>
  <si>
    <t xml:space="preserve">Key gaps include technical and financial criteria (2.2.a.ii); unclear if list of licenses is comprehensive (2.2.a.iii), no evaluation of material deviations (2.2.a.iv), documentation of barriers, list of applicants, bid criteria (2.2.c), transfers. Please see detailed comments below, which should be addressed in Column P "MSG responses to International Secretariat questions."  Please provide working links in Column F where broken links are indicated in comments.   </t>
  </si>
  <si>
    <t xml:space="preserve">Corrective Action from 2019 Validation: "In accordance with Requirement 2.2, Albania is required to publicly disclose a comprehensive description of the process for transferring or awarding licenses in mining, oil and gas, including the specific technical and financial criteria assessed. Where licenses are awarded through a bidding process, the government is required to disclose the list of applicants (including non-winning applicants)."              </t>
  </si>
  <si>
    <t xml:space="preserve">Please use Box P3 to summarize efforts to address the Corrective Action, noting any progress or obstacles.      </t>
  </si>
  <si>
    <r>
      <t xml:space="preserve">   The laws on which the activity of the extractive industry is exercised in Albania are:                               Mining Law               </t>
    </r>
    <r>
      <rPr>
        <sz val="11"/>
        <color rgb="FF7030A0"/>
        <rFont val="Franklin Gothic Book"/>
        <family val="2"/>
      </rPr>
      <t xml:space="preserve">       </t>
    </r>
    <r>
      <rPr>
        <sz val="11"/>
        <color theme="1"/>
        <rFont val="Franklin Gothic Book"/>
        <family val="2"/>
      </rPr>
      <t xml:space="preserve">                    http://akbn.gov.al//wp-content/uploads/2010/07/images_pdf_legjislacion_minierat_Nr._10304_dt._15.07.2010.pdf.                                                                                      Hydrocarbon Law                           http://www.akbn.gov.al/wp-content/uploads/2013/11/ligji-7746-Per-Hidrokarburet-.pdf.                                                     VKM Nr. 942, datë 17.11.2010, “Për miratimin e procedurave dhe të dokumentacionit për marrjen e lejeve minerare në zonat e hapura”.   https://www.google.com/search?q=VKM+Nr.+942%2C+dat%C3%AB+17.11.2010%2C.                   VKM Nr. 320, datë 21.4.2011 “Për miratimin e procedurave e të kritereve të konkurrimit dhe të afateve të shqyrtimit të kërkesave për marrjen e lejeve minerare në zonat konkurruese”.       https://www.google.com/search?q=VKM+Nr.+320%2C+dat%C3%AB+21.4.2011.                   VKM Nr. 362, datë 29.04.2011 “Për miratimin e kritereve dhe rregullave të transferimit, mënyrës së aplikimit për shtyrjen e afateve dhe shndërrimit të lejeve minerare”.  https://www.google.com/search?q=VKM+Nr.+362%2C+dat%C3%AB+29.04.2011</t>
    </r>
  </si>
  <si>
    <t>Applicability of the Requirement</t>
  </si>
  <si>
    <t>Is Requirement 2.2 applicable in the period under review?</t>
  </si>
  <si>
    <t xml:space="preserve">Yes </t>
  </si>
  <si>
    <t>The government presents the plan of the 3 year person of the mining industry    &lt;https://www.infrastruktura.gov.al/minerar-2/vkm/&gt;</t>
  </si>
  <si>
    <t xml:space="preserve">The technical and financial criteria are found in the bids for bids which are published on the official website of the Ministry of Infrastructure and Energy.            &lt;https://www.infrastruktura.gov.al/procedurat-konkurruese-per-zonat-minerare/.&gt;. </t>
  </si>
  <si>
    <t>No. of license awards for the covered year</t>
  </si>
  <si>
    <t>In 2018, 16 new mining permits were issued.</t>
  </si>
  <si>
    <t xml:space="preserve">    The government presents the plan of the 3 year person of the mining industry &lt;https://www.infrastruktura.gov.al/minerar-2/vkm/&gt;                             .- The annual mining plan is presented on the official website of the ministry&lt;https://www.infrastruktura.gov.al/planifikimi-minerar/&gt;                                         The invitation for bids is also published on the official website of the Public Procurement Agency in the relevant bulletin.             &lt;http://www.app.gov.al/GetData/DownloadDoc?documentId=385408a5-0149-4c79-99c2-9a4e974e1714&gt;</t>
  </si>
  <si>
    <t xml:space="preserve">Please clarify the number of licenses awarded in the reporting year.  Please add relevant references and provide an opinion on the comprehensiveness of the list.                           </t>
  </si>
  <si>
    <r>
      <t xml:space="preserve"> The government presents the plan of the 3 year person of the mining industry &lt;https://www.infrastruktura.gov.al/minerar-2/vkm/&gt;                                                                  .- The annual mining plan is presented on the official website of the ministry &lt;https://www.infrastruktura.gov.al/planifikimi-minerar/&gt;  In the register of mining permits           The invitation for bids is also published on the official website of the Public Procurement Agency in the relevant bulletin.             &lt;http://www.app.gov.al/GetData/DownloadDoc?documentId=385408a5-0149-4c79-99c2-9a4e974e1714&gt;Practically in 2018, 16 new mining permits were issued.                                                               </t>
    </r>
    <r>
      <rPr>
        <sz val="11"/>
        <color theme="1"/>
        <rFont val="Franklin Gothic Book"/>
        <family val="2"/>
      </rPr>
      <t xml:space="preserve">//www.albeiti.org/site/regjistri-minerar/ .       http://www.akbn.gov.al/wp-content/uploads/2019/04/Regjistri-i-Lejeve-Minerare-Aktive-Tetor-20201.pdf.     </t>
    </r>
  </si>
  <si>
    <t xml:space="preserve">the award process(es)?     </t>
  </si>
  <si>
    <r>
      <rPr>
        <i/>
        <sz val="10"/>
        <color rgb="FFFF0000"/>
        <rFont val="Franklin Gothic Book"/>
        <family val="2"/>
      </rPr>
      <t>The Ministry of Infrastructure and Energy is a person in the annual plan for three years and the order of the Minister for the respective year publishes the invitation for bids for the tender procedure.</t>
    </r>
    <r>
      <rPr>
        <i/>
        <sz val="10"/>
        <color rgb="FF000000"/>
        <rFont val="Franklin Gothic Book"/>
        <family val="2"/>
      </rPr>
      <t xml:space="preserve">         </t>
    </r>
    <r>
      <rPr>
        <i/>
        <sz val="10"/>
        <color rgb="FFFF0000"/>
        <rFont val="Franklin Gothic Book"/>
        <family val="2"/>
      </rPr>
      <t xml:space="preserve">The procedure is open and any interested subject can participate.      </t>
    </r>
    <r>
      <rPr>
        <i/>
        <sz val="10"/>
        <color rgb="FF000000"/>
        <rFont val="Franklin Gothic Book"/>
        <family val="2"/>
      </rPr>
      <t xml:space="preserve">                      . EITI Reporting/ systematically disclosed</t>
    </r>
  </si>
  <si>
    <r>
      <rPr>
        <i/>
        <sz val="10"/>
        <color rgb="FFFF0000"/>
        <rFont val="Franklin Gothic Book"/>
        <family val="2"/>
      </rPr>
      <t xml:space="preserve">&lt;https://www.infrastruktura.gov.al/minerar-2/vkm/&gt; .                            &lt;https://www.infrastruktura.gov.al/planifikimi-minerar/&gt;.        &lt;https://www.infrastruktura.gov.al/procedurat-konkurruese-per-zonat-minerare/.&gt;. </t>
    </r>
    <r>
      <rPr>
        <i/>
        <sz val="10"/>
        <color rgb="FF000000"/>
        <rFont val="Franklin Gothic Book"/>
        <family val="2"/>
      </rPr>
      <t>http://www.qkr.gov.al/search/searchin-the-register-of-licenses-permits-and-authorizations/licensesissued-by-nbc; https://www.infrastruktura.gov.al/procedurat-konkurruese-per-zonat-minerare;  http://www.akbn.gov.al/treguesit-vjetor-sipas-vetedeklarimeve-ne-rev-zone-per-vitin-2020; https://www.infrastruktura.gov.al/lejet-minerare-ne-proces-revokimi;  https://www.infrastruktura.gov.al/planifikimi-minerar</t>
    </r>
  </si>
  <si>
    <t>Page 86</t>
  </si>
  <si>
    <r>
      <t xml:space="preserve">The laws on which the activity of the extractive industry is exercised in Albania are:                               Mining Law               </t>
    </r>
    <r>
      <rPr>
        <sz val="11"/>
        <color rgb="FF7030A0"/>
        <rFont val="Franklin Gothic Book"/>
        <family val="2"/>
      </rPr>
      <t xml:space="preserve">       </t>
    </r>
    <r>
      <rPr>
        <sz val="11"/>
        <color theme="1"/>
        <rFont val="Franklin Gothic Book"/>
        <family val="2"/>
      </rPr>
      <t xml:space="preserve">                    http://akbn.gov.al//wp-content/uploads/2010/07/images_pdf_legjislacion_minierat_Nr._10304_dt._15.07.2010.pdf.                                                                                                                                                  VKM Nr. 942, datë 17.11.2010, “Për miratimin e procedurave dhe të dokumentacionit për marrjen e lejeve minerare në zonat e hapura”.   https://www.google.com/search?q=VKM+Nr.+942%2C+dat%C3%AB+17.11.2010%2C.                   VKM Nr. 320, datë 21.4.2011 “Për miratimin e procedurave e të kritereve të konkurrimit dhe të afateve të shqyrtimit të kërkesave për marrjen e lejeve minerare në zonat konkurruese”.       https://www.google.com/search?q=VKM+Nr.+320%2C+dat%C3%AB+21.4.2011.                   VKM Nr. 362, datë 29.04.2011 “Për miratimin e kritereve dhe rregullave të transferimit, mënyrës së aplikimit për shtyrjen e afateve dhe shndërrimit të lejeve minerare”.  https://www.google.com/search?q=VKM+Nr.+362%2C+dat%C3%AB+29.04.2011</t>
    </r>
  </si>
  <si>
    <t>and the technical and financial criteria used?</t>
  </si>
  <si>
    <t>EITI reporting /  systematically disclosed</t>
  </si>
  <si>
    <t xml:space="preserve">
https://www.infrastruktura.gov.al/informacioni-mbi-menyren-e-pageses-se-garancise-financiare;   
http://infrastruktura.gov.al/procedurat-konkurruese-per-zonat-minerare;  http://www.akbn.gov.al/perdorimi-i-sistemit-elektronik-te-akbn-se-per-subjektet-minerare
</t>
  </si>
  <si>
    <t>Page 79;  81</t>
  </si>
  <si>
    <t xml:space="preserve">Link does not work, "page not found."  Page 81 of report indicates the DCM on competitive bidding does not elaborate in details of the criteria for evaluation of bids, but criteria and method for selection are described in summary reports of decisions.                                                   </t>
  </si>
  <si>
    <t xml:space="preserve">Please indicate if Albania publishes the detailed techincal and financial criteria used for license awards.  Provide link if systematically disclosed.  If the criteria are not publically available, please explain.                                                                       </t>
  </si>
  <si>
    <t xml:space="preserve">The technical and financial criteria for each mining permit are specific.                                            The technical and financial criteria are found in the bids for bids which are published on the official website of the Ministry of Infrastructure and Energy.            &lt;https://www.infrastruktura.gov.al/procedurat-konkurruese-per-zonat-minerare/.&gt;. </t>
  </si>
  <si>
    <t>the existence of any non-trivial deviations from statutory procedures in license awards in the period under review?</t>
  </si>
  <si>
    <t xml:space="preserve">EITI Reporting </t>
  </si>
  <si>
    <t>79; 81</t>
  </si>
  <si>
    <t xml:space="preserve">The report notes on p. 89 that it was "not able to conduct an assessment" of any non-trivial deviations from legal and regulatory framework governing mining license.  However, it states (p.85) "MIE officially argued that involvement of APP and PPC in overseeing the fair and non-discrimination basis for allocating the mining licenses should be sufficient to prevent any corrupted or discriminatory practices and address the participants’ concerns on a timely basis.” Report notes that Supreme State Auditor could be an option for assessing non-trivial deviations in license awards and transfers (p.208).                                                      </t>
  </si>
  <si>
    <t xml:space="preserve">Why was the IA and MSG not able to assess non-trivial deviations?  Please explain the MSG approach to this issue including how to evaluate material deviation from standard licensing procedure.  The report notes (page 87) this cannot be done, but what further steps has the MSG taken?  Has the MSG held discussions with the Supreme State Auditor as suggested in the report?                                                                            </t>
  </si>
  <si>
    <t xml:space="preserve">Issuance and transfer of Mining Permits is done in accordance with the Mining Law and a series of V.K.M., Specifically mentioned above. There are no deviations from the legal basis.                                                            </t>
  </si>
  <si>
    <t>No. of license transfers for the covered year</t>
  </si>
  <si>
    <t>&lt; number &gt;</t>
  </si>
  <si>
    <t>NBC: http://www.qkr.gov.al/search/searchin-the-register-of-licenses-permits-and-authorizations/licensesissued-by-nbc; http://www.akbn.gov.al/harta-dixhitale</t>
  </si>
  <si>
    <t>83-86</t>
  </si>
  <si>
    <t xml:space="preserve">Please clarify the number of licenses transferred in the reporting year.                                                     </t>
  </si>
  <si>
    <t xml:space="preserve"> </t>
  </si>
  <si>
    <t>Published records reflect license transfers: Name of the company that received the mining permit and in parentheses the company that transferred it .                                                                                      In 2018, 5 mining permits were transferred.                                                                                        The Register of Transferred Permits can be found on the AlbEITI website.&lt;https://www.albeiti.org/site/regjistri-minerar/&gt;                                                            The official website of the NBC reflects the Transfer Order. Mining permit.                                                                                                                                             &lt;https://qkb.gov.al/kerko/kerko-ne-regjistrin-kombetar-te-licencave-autorizimeve-dhe-lejeve/licensat-lejet-e-leshuara-nga-qkb/&gt;  (kerkim i avancuar ,Write J667032417H)</t>
  </si>
  <si>
    <t>the number and identity of licenses transferred in the period under review?</t>
  </si>
  <si>
    <t xml:space="preserve"> EITI Reporting / Systematically disclosed</t>
  </si>
  <si>
    <t>http://www.akbn.gov.al/treguesit-vjetor-sipas-vetedeklarimeve-ne-rev-zone-per-vitin-2020</t>
  </si>
  <si>
    <t>the transfer process(es)?</t>
  </si>
  <si>
    <t xml:space="preserve"> EITI reporting/ Systematically disclosed </t>
  </si>
  <si>
    <t xml:space="preserve"> http://www.akbn.gov.al/wpcontent/uploads/2019/04/Lejet-Minerare-Update-Janar20202.pdf;   https://www.infrastruktura.gov.al/lejet-minerare-ne-proces-revokimi </t>
  </si>
  <si>
    <t>http://www.akbn.gov.al/kuadri-ligjor-mini;  http://www.akbn.gov.al/perdorimi-i-sistemit-elektronik-te-akbn-se-per-subjektet-minerare</t>
  </si>
  <si>
    <t xml:space="preserve">While the linked page describes the legal procedure including references to legislation concerning licensing, it does not contain details of the technical and financial criteria used for making decisions on license awards and transfers. There is a brief description on page 79 of report.                                                        </t>
  </si>
  <si>
    <t xml:space="preserve">Please indicate if Albania publishes the detailed techincal and financial criteria used for license transfers.  Provide link if systematically disclosed.  If the criteria are not publically available, please explain.                                             </t>
  </si>
  <si>
    <r>
      <t xml:space="preserve">The technical and financial criteria for the transfer of mining permits are the same as those for the issuance of the respective mining permit.                                                                       The transfer of licenses is done with the approval of the Ministry of the line based on  VKM Nr. 362, datë 29.04.2011 “Për miratimin e kritereve dhe rregullave të transferimit, mënyrës së aplikimit për shtyrjen e afateve dhe shndërrimit të lejeve minerare”.        </t>
    </r>
    <r>
      <rPr>
        <sz val="11"/>
        <color rgb="FF7030A0"/>
        <rFont val="Franklin Gothic Book"/>
        <family val="2"/>
      </rPr>
      <t xml:space="preserve"> </t>
    </r>
    <r>
      <rPr>
        <sz val="11"/>
        <color theme="1"/>
        <rFont val="Franklin Gothic Book"/>
        <family val="2"/>
      </rPr>
      <t xml:space="preserve"> https://www.google.com/search?q=VKM+Nr.+362%2C+dat%C3%AB+29.04.2011. </t>
    </r>
  </si>
  <si>
    <t>the existence of any non-trivial deviations from statutory procedures in license transfers in the period under review?</t>
  </si>
  <si>
    <t>&lt; EITI reporting or systematically disclosed? &gt;</t>
  </si>
  <si>
    <t>EITI Report page reference</t>
  </si>
  <si>
    <t xml:space="preserve">Please explain the MSG's approach to identifying/evaluating any material deviations from the applicable legal and regulatory framework governing license transfers and awards. If no licenses were transferred in the reporting year, please clarify it.                             </t>
  </si>
  <si>
    <t>The line ministry does not approve any licensing or transfer, which is not in accordance with the law                                                                         During 2018, 5 Mining Permits were transferred.                                                                           The official website of the NBC reflects the Transfer Order. Mining permit.                                                                                                                                             &lt;https://qkb.gov.al/kerko/kerko-ne-regjistrin-kombetar-te-licencave-autorizimeve-dhe-lejeve/licensat-lejet-e-leshuara-nga-qkb/&gt;  (kerkim i avancuar ,Write J667032417H)</t>
  </si>
  <si>
    <t>bidding rounds/process(es)?</t>
  </si>
  <si>
    <t xml:space="preserve"> systematically disclosed;  </t>
  </si>
  <si>
    <t>http://www.akbn.gov.al/perdorimi-i-sistemit-elektronik-te-akbn-se-per-subjektet-minerare</t>
  </si>
  <si>
    <t xml:space="preserve">Please clarify if the list of all applicants is available and includes non-winning companies.  </t>
  </si>
  <si>
    <t xml:space="preserve">   The winner of the mining permit is given on the official website of the PPA. Other applicants are notified in (writing. &lt;http://www.app.gov.al/GetData/DownloadDoc?documentId=1860eb21-9cbb-4bcf-b9d5-538cb2d7c3ac &gt;. (Pg. 374 - 393, there was practically 1 bidder.)</t>
  </si>
  <si>
    <t>MSG comments on efficiency:</t>
  </si>
  <si>
    <t>6 companies
engaged in crude oil Extraction and 4 companies engaged in Exploration
activities</t>
  </si>
  <si>
    <t xml:space="preserve">Please clarify the number of licenses awarded in the reporting year.  Please add relevant references and provide an opinion on the comprehensiveness of the list.                      </t>
  </si>
  <si>
    <t xml:space="preserve">The Hydrocarbon register provides data and links to the Hydrocarbon Agreement which is made with V.K.M. In the                                               Hydrocarbon sector for 2018 there is no new Agreement. &lt;https://www.albeiti.org/site/regjistri-i-kompanive-koncensionare/&gt;.        </t>
  </si>
  <si>
    <t>the award process(es)?</t>
  </si>
  <si>
    <t xml:space="preserve">EITI Reporting/ Systematically disclosed  </t>
  </si>
  <si>
    <t>http://www.akbn.gov.al/rregullore-per-procedurat-e-miratimit-te-marreveshjeve;  http://www.akbn.gov.al/informacion-per-gjendjen-aktuale-te-marreveshjeve-hidrokarbure;   http://www.akbn.gov.al/prodhimi-i-naftes;  http://www.akbn.gov.al/njoftim-per-aplikim-per-bllokun-b-dhe-blloku-e-ne-toke-application-announcement-for-the-block-b-and-block-e-onshore</t>
  </si>
  <si>
    <t>29 -30</t>
  </si>
  <si>
    <t xml:space="preserve"> EITI reporting /  systematically disclosed</t>
  </si>
  <si>
    <t xml:space="preserve">website: http://www.energjia.gov.al/al/publikime/blloqet-e-lira-tekerkimit;  http://www.akbn.gov.al/rregullore-per-procedurat-e-miratimit-te-marreveshjeve
</t>
  </si>
  <si>
    <t>33 -34</t>
  </si>
  <si>
    <t xml:space="preserve">Link provided does not work.  Error message, "NOTIFICATION.  Apologizing to you. We inform you that your browser has sent a request which contains malicious code."   The referenced page 39 of report does not provide the technical and financial criteria. Page 36 gives an overview of procedure and mentions that financial resources and technical competence are assessed but does not give further details on the weighting criteria. It comments that “the assessment remains at the discretion of the involved bodies.”                                                                     </t>
  </si>
  <si>
    <r>
      <t xml:space="preserve">Please clarify the specific technical and financial criteria assessed for license awards.                  </t>
    </r>
    <r>
      <rPr>
        <sz val="11"/>
        <color rgb="FF7030A0"/>
        <rFont val="Franklin Gothic Book"/>
        <family val="2"/>
      </rPr>
      <t>J</t>
    </r>
  </si>
  <si>
    <r>
      <t xml:space="preserve">  Licensing is based on L I G J     </t>
    </r>
    <r>
      <rPr>
        <sz val="11"/>
        <color theme="1"/>
        <rFont val="Franklin Gothic Book"/>
        <family val="2"/>
      </rPr>
      <t xml:space="preserve">
Nr.7746, datë 28.7.1993
PËR HIDROKARBURET
(KËRKIMI DHE PRODHIMI)*                                    http://www.akbn.gov.al/wp-content/uploads/2013/11/ligji-7746-Per-Hidrokarburet-.pdf .                                                                                        Regulation-for-approval-of-MH-and-LM-and-respective-deadlines1.pdf      http://www.akbn.gov.al/wp-content/uploads/2013/11/Rregullore-per-miratimin-e-MH-dhe-LM-dhe-afatet-perkatese1.pdf                                                                                 For each block AKBN publishes technical and financial criteria, currently B&amp;E blocks are published.                                         http://www.akbn.gov.al/wp-content/uploads/2021/03/Invitation-to-Bid-Block-B-E4.pdf.                                                     The issuance of Hydrocarbon Licenses under is also subject to:                                                               Ligji nr. 10081 datë 23.02.2009 “Për Licencat, Autorizimet dhe Lejet në Republikën e Shqipërisë”.</t>
    </r>
  </si>
  <si>
    <t xml:space="preserve"> EITI reporting </t>
  </si>
  <si>
    <t xml:space="preserve">Please explain the MSG's approach to identifying/evaluating any material deviations from the applicable legal and regulatory framework governing license awards.              </t>
  </si>
  <si>
    <t>For each block AKBN and Albpetrol prepare technical and financial criteria, currently B&amp;E blocks are published.                                           http://www.akbn.gov.al/wp-content/uploads/2021/03/Invitation-to-Bid-Block-B-E4.pdf.                                                           An invitation for expressions of interest is published on the Albpetrol website. Interested companies buy for a certain fee the complete set of tender documents.                                                 &lt;https://albpetrol.al/ftese-per-shprehje/interesi&gt;</t>
  </si>
  <si>
    <t>EITI Reporting / Systematically disclosed</t>
  </si>
  <si>
    <t xml:space="preserve">website: http://www.energjia.gov.al/al/publikime/blloqet-e-lira-tekerkimit;  http://www.akbn.gov.al/informacion-per-gjendjen-aktuale-te-marreveshjeve-hidrokarburewebsite ; 
http://www.AlbEiti.org/licensat-hidrokarbure/) 
</t>
  </si>
  <si>
    <t xml:space="preserve">Please clarify the number of licenses transferred in the reporting year.                                                    </t>
  </si>
  <si>
    <t>For 2018 there is no transferred license.</t>
  </si>
  <si>
    <t>http://www.akbn.gov.al/informacion-per-gjendjen-aktuale-te-marreveshjeve-hidrokarbure;                           MIE reported that petroleum agreements are available on the Official Gazette
website: https://qbz.gov.al/</t>
  </si>
  <si>
    <t xml:space="preserve">
http://www.AlbEiti.org/licensat-hidrokarbure/) </t>
  </si>
  <si>
    <t>EITI Report/ Systematically disclosed</t>
  </si>
  <si>
    <t xml:space="preserve">
 https://www.infrastruktura.gov.al/kompanite-2/
 http://www.akbn.gov.al/informacion-per-gjendjen-aktuale-temarreveshjeve-hidrokarbure/
 https://albpetrol.al/marreveshjet-hidrokarbure-2/kompanite/</t>
  </si>
  <si>
    <t xml:space="preserve">Link provided does not work.  Error message, "NOTIFICATION.  Apologizing to you. We inform you that your browser has sent a request which contains malicious code."   The referenced page 39 of report does not provide the technical and financial criteria. Page 36 gives an overview of procedure and mentions that financial resources and technical competence are assessed but does not give further details on the weighting criteria. It comments that “the assessment remains at the discretion of the involved bodies.”                                                                  </t>
  </si>
  <si>
    <t xml:space="preserve">Please explain if Albanian petroleum law and related bylaws provide specify criteria for license transfers.  Please provide corrected link to where technical and financial criteria for license transfers can be found. If this information is not available or not published, please indicate this. </t>
  </si>
  <si>
    <t xml:space="preserve">  The criteria for the transfer of licenses are provided in a separate annex to the Hydrocarbon Agreement (Based on the Hydrocarbon Law)             </t>
  </si>
  <si>
    <t xml:space="preserve">Please explain the MSG's approach to identifying/evaluating any material deviations from the applicable legal and regulatory framework governing license transfers. If no licenses were transferred in the reporting year, please clarify it.                                                   </t>
  </si>
  <si>
    <t>http://www.akbn.gov.al/informacion-per-gjendjen-aktuale-te-marreveshjeve-hidrokarbure</t>
  </si>
  <si>
    <t xml:space="preserve">The concession agreement with the winning company is announced with V.K.M. All participating companies are notified.mi informacion </t>
  </si>
  <si>
    <t>Requirement 2.3: License registers</t>
  </si>
  <si>
    <t>Objective of Requirement 2.3</t>
  </si>
  <si>
    <t>Progress towards the objective of the requirement, to ensure the public accessibility of comprehensive information on property rights related to extractive deposits and projects.</t>
  </si>
  <si>
    <t xml:space="preserve">Specific gaps are noted below. The Report confirms these gaps in the relevant websites: AKBN and Albpetrol provide listing of the PSAs under their administration and the license holders in their official websites. However, these listings do not disclose the date of applications, date of contract award, coordinates of the contract area and may contain outdated information (page 39).           </t>
  </si>
  <si>
    <t xml:space="preserve">Please identify any work the MSG has done since publication of the report to address specific gaps under Requirement 2.3.           </t>
  </si>
  <si>
    <t xml:space="preserve">The register of mining permits is accessible to all and can be found on the official websites of some institutions.                                                           </t>
  </si>
  <si>
    <t>License register for the mining sector</t>
  </si>
  <si>
    <t>EITI Reporting / systematically disclosed</t>
  </si>
  <si>
    <t>https://miningcadastre.albeiti.org/  ;   https://www.infrastruktura.gov.al/lejet-minerare-ekzistuese;  http://www.akbn.gov.al/rregjistri-i-lejeve-minerare-aktive;       http://www.qkr.gov.al/search/searchin-the-register-of-licenses-permits-and-authorizations/licensesissued-by-nbc</t>
  </si>
  <si>
    <t xml:space="preserve">Page 87-89 of report lists licenses granted in 2017 and 2018, but lacks information on duration, type of commodity and coordinates as required by #2.3. See related comment for #2.2.  </t>
  </si>
  <si>
    <r>
      <t xml:space="preserve">Please clarify details and provide an opinion on the comprehensiveness of the list.    </t>
    </r>
    <r>
      <rPr>
        <sz val="11"/>
        <color rgb="FF7030A0"/>
        <rFont val="Franklin Gothic Book"/>
        <family val="2"/>
      </rPr>
      <t xml:space="preserve"> </t>
    </r>
  </si>
  <si>
    <t xml:space="preserve">     The register of mining permits and hydrocarbon companies is published by Albeit and is updated twice a year.                                  On the Alb EITI website you can find the completed register with the mining permits issued in the period January - June 2021.                  https://www.albeiti.org/site/regjistri-minerar/                         https://www.albeiti.org/site/regjistri-i-kompanive-koncensionare/, http://www.albeiti.org/wp-content/uploads/2016/02/REGJISTRI-I-KONCESIONEVE.pdf.                                              AKBN publishes on its website the Register of Mining Permits.                                       http://www.akbn.gov.al/wp-content/uploads/2019/04/Regjistri-i-Lejeve-Minerare-Aktive-Tetor-20201.pdf.                        The National Business Center is the state authority in charge of maintaining this register. https://qkb.gov.al/search/search-in-the-register-of-licenses-permits-and-authorizations/licenses-issued-by-nbc. Where with a data for the subject gets information collects mining permits with all the data. In 2020 Albeiti created the Mining Cadastre .                                               https://miningcadastre.albeiti.org/                                                           </t>
  </si>
  <si>
    <t xml:space="preserve">License-holder name: </t>
  </si>
  <si>
    <t>https://miningcadastre.albeiti.org/;  http://www.akbn.gov.al/rregjistri-i-lejeve-minerare-aktive;  http://www.akbn.gov.al/harta-dixhitale</t>
  </si>
  <si>
    <t xml:space="preserve">License coordinates: </t>
  </si>
  <si>
    <t>https://miningcadastre.albeiti.org;  http://www.akbn.gov.al/harta-dixhitale</t>
  </si>
  <si>
    <t xml:space="preserve">Coordinates are missing in the report (#2.3.b.ii)  </t>
  </si>
  <si>
    <r>
      <t xml:space="preserve">Please confirm if coordinates are disclosed.   </t>
    </r>
    <r>
      <rPr>
        <sz val="11"/>
        <color rgb="FF7030A0"/>
        <rFont val="Franklin Gothic Book"/>
        <family val="2"/>
      </rPr>
      <t xml:space="preserve">Ju </t>
    </r>
  </si>
  <si>
    <t xml:space="preserve">The register of mining permits and hydrocarbon companies is published by Albeit and is updated twice a year. https://www.albeiti.org/site/regjistri-minerar/ https://www.albeiti.org/site/regjistri-i-kompanive-koncensionare/,                                 </t>
  </si>
  <si>
    <t xml:space="preserve">License dates of application, award and expiry: </t>
  </si>
  <si>
    <r>
      <t xml:space="preserve">Page 87 of report lists mining permits issued for 2017-2018, but unclear if the date refers to application or award.  </t>
    </r>
    <r>
      <rPr>
        <sz val="11"/>
        <color rgb="FF7030A0"/>
        <rFont val="Franklin Gothic Book"/>
        <family val="2"/>
      </rPr>
      <t xml:space="preserve"> </t>
    </r>
  </si>
  <si>
    <t xml:space="preserve">Please clarify details.  </t>
  </si>
  <si>
    <t xml:space="preserve">The report reflects a part of the table. You can find the date of application and issuance of the license :, https://www.albeiti.org/site/regjistri-minerar/ https://www.albeiti.org/site/regjistri-i-kompanive-koncensionare/,                                   </t>
  </si>
  <si>
    <t>Commodity(ies) covered by licenses:</t>
  </si>
  <si>
    <t>N/A</t>
  </si>
  <si>
    <t>Coverage of all active licenses?</t>
  </si>
  <si>
    <t>https://miningcadastre.albeiti.org;  http://www.akbn.gov.al/harta-dixhitale;  https://www.infrastruktura.gov.al/lejet-minerare-ekzistuese</t>
  </si>
  <si>
    <t>Coverage of all licenses held by material companies?</t>
  </si>
  <si>
    <t>https://miningcadastre.albeiti.org;    http://www.akbn.gov.al/harta-dixhitale/</t>
  </si>
  <si>
    <t>License register for petroleum sector</t>
  </si>
  <si>
    <t xml:space="preserve">http://www.akbn.gov.al/informacion-per-gjendjen-aktuale-te-marreveshjeve-hidrokarbure;  http://www.akbn.gov.al/situata-aktuale-e-licencimit
http://www.AlbEiti.org/licensat-hidrokarbure/) </t>
  </si>
  <si>
    <t xml:space="preserve">Table 5 on p. 26 lists 9 companies including names of license holder, duration/term of contract, commodity, name of oil field. There is a column for date, but not clear if this is date of award or date of application. Also unclear whether this a comprehensive list of all companies within the agreed scope of EITI implementation (2.3.b).  Table 5 does not include exploration licenses.    </t>
  </si>
  <si>
    <r>
      <t xml:space="preserve">Please clarify date of license award and application date for Table 5 (page 26).  Please provide information on exploration licenses.   </t>
    </r>
    <r>
      <rPr>
        <sz val="11"/>
        <color rgb="FF7030A0"/>
        <rFont val="Franklin Gothic Book"/>
        <family val="2"/>
      </rPr>
      <t xml:space="preserve"> </t>
    </r>
  </si>
  <si>
    <t xml:space="preserve">The table gives the date of the contract, after this date when the company pays the obligations according to the law then the company starts working.                                                                </t>
  </si>
  <si>
    <t>EITI Reporting/ Systematically disclosed</t>
  </si>
  <si>
    <t xml:space="preserve">http://www.akbn.gov.al/situata-aktuale-e-licencimit
http://www.AlbEiti.org/licensat-hidrokarbure/) </t>
  </si>
  <si>
    <r>
      <t xml:space="preserve">Please confirm if coordinates are disclosed.                </t>
    </r>
    <r>
      <rPr>
        <sz val="11"/>
        <color rgb="FF7030A0"/>
        <rFont val="Franklin Gothic Book"/>
        <family val="2"/>
      </rPr>
      <t xml:space="preserve"> </t>
    </r>
  </si>
  <si>
    <t xml:space="preserve">     Table 5 gives companies in the field of search intelligence. You can find the full register at: https://www.albeiti.org/site/regjistri-i-kompanive-koncensionare/,                                                  </t>
  </si>
  <si>
    <t xml:space="preserve">http://www.akbn.gov.al/informacion-per-gjendjen-aktuale-te-marreveshjeve-hidrokarbure;    http://www.akbn.gov.al/situata-aktuale-e-licencimit
http://www.AlbEiti.org/licensat-hidrokarbure/) </t>
  </si>
  <si>
    <r>
      <t xml:space="preserve">Please clarify if both date of application and date of award are available.                                       </t>
    </r>
    <r>
      <rPr>
        <sz val="11"/>
        <color rgb="FF7030A0"/>
        <rFont val="Franklin Gothic Book"/>
        <family val="2"/>
      </rPr>
      <t xml:space="preserve"> </t>
    </r>
  </si>
  <si>
    <r>
      <rPr>
        <sz val="11"/>
        <rFont val="Franklin Gothic Book"/>
        <family val="2"/>
      </rPr>
      <t xml:space="preserve">Each A.K.B.N application makes it public on its website in real time: </t>
    </r>
    <r>
      <rPr>
        <sz val="11"/>
        <color rgb="FF7030A0"/>
        <rFont val="Franklin Gothic Book"/>
        <family val="2"/>
      </rPr>
      <t xml:space="preserve">       </t>
    </r>
    <r>
      <rPr>
        <sz val="11"/>
        <color theme="1"/>
        <rFont val="Franklin Gothic Book"/>
        <family val="2"/>
      </rPr>
      <t xml:space="preserve">                         http://www.akbn.gov.al/njoftim-per-aplikim-per-bllokun-b-dhe-blloku-e-ne-toke-application-announcement-for-the-block-b-and-block-e-onshore/</t>
    </r>
  </si>
  <si>
    <t>http://www.akbn.gov.al/situata-aktuale-e-licencimit</t>
  </si>
  <si>
    <t>44 - 48</t>
  </si>
  <si>
    <t xml:space="preserve">http://www.akbn.gov.al/informacion-per-gjendjen-aktuale-te-marreveshjeve-hidrokarbure;   http://www.akbn.gov.al/situata-aktuale-e-licencimit
http://www.AlbEiti.org/licensat-hidrokarbure/) </t>
  </si>
  <si>
    <r>
      <t xml:space="preserve">Unclear whether information in Table 5 is a comprehensive list of all companies within the agreed scope of EITI implementation (#2.3.b)           </t>
    </r>
    <r>
      <rPr>
        <sz val="11"/>
        <color rgb="FF7030A0"/>
        <rFont val="Franklin Gothic Book"/>
        <family val="2"/>
      </rPr>
      <t xml:space="preserve"> </t>
    </r>
  </si>
  <si>
    <r>
      <t xml:space="preserve">Please provide an opinion on comprehensiveness.   </t>
    </r>
    <r>
      <rPr>
        <sz val="11"/>
        <color rgb="FF7030A0"/>
        <rFont val="Franklin Gothic Book"/>
        <family val="2"/>
      </rPr>
      <t xml:space="preserve"> </t>
    </r>
  </si>
  <si>
    <t>Table 5 gives companies in the field of exploration research. The full register can be found at: https://www.albeiti.org/site/regjistri-i-kompanive-koncensionare/,</t>
  </si>
  <si>
    <t>Requirement 2.4: Contracts</t>
  </si>
  <si>
    <t>Objective of Requirement 2.4</t>
  </si>
  <si>
    <t>Progress towards the objective of the requirement, to ensure the public accessibility of all licenses and contracts underpinning extractive activities (at least from 2021 onwards) as a basis for the public’s understanding of the contractual rights and obligations of companies operating in the country’s extractive industries.</t>
  </si>
  <si>
    <t>Not applicable /Not met / Partly met / Mostly met / Fully met / Exceeded</t>
  </si>
  <si>
    <t xml:space="preserve">Although the report provides a clear description of the government's policy on contract disclosure, there appear to be some gaps in the practice.  More clarification is needed on whether license registers include contracts, and opinion of the MSG on the comprehensiveness of disclosures. </t>
  </si>
  <si>
    <t xml:space="preserve">Please identify any work the MSG has done to address gaps in contract disclosure practice. </t>
  </si>
  <si>
    <t>Government policy on contract disclosure</t>
  </si>
  <si>
    <t>According to specific agreements</t>
  </si>
  <si>
    <t>https://qbz.gov.al/; https://qkb.gov.al/</t>
  </si>
  <si>
    <t>EITI Report page reference: • Oil &amp; gas: 3.2.4; • Mining: 4.4.6</t>
  </si>
  <si>
    <t>Petroleum agreements are available on official websites, although the legal framework does not include any regulation for license or contract disclosure in the form of a register.  Legislation does not prohibit confidentiality clauses in contracts.  Article 44 of the Mining Law provides for the establishment of a mining register, but the law does not specifically regulate disclosure obligations; the ministry has not announced any planned regulatory changes.</t>
  </si>
  <si>
    <t>For contracts executed after 1 January 2021: Are contracts texts  including annexes and amendments  fully disclosed?</t>
  </si>
  <si>
    <t>https://qbz.gov.al/; http://www.resourcecontracts.org/countries/al; https://qkb.gov.al/kerko/kerko-ne-regjistrin-tregtar/kerko-per-subjekt/; http://www.akbn.gov.al/situata-aktuale-e-licencimit/</t>
  </si>
  <si>
    <t>EITI Report page reference 38, 39</t>
  </si>
  <si>
    <t>For licenses executed after 1 January 2021 Are license texts including annexes and amendments  fully disclosed?</t>
  </si>
  <si>
    <t>https://qkb.gov.al/kerko/kerko-ne-regjistrin-tregtar/kerko-per-subjekt/</t>
  </si>
  <si>
    <t>Contract register for mining sector</t>
  </si>
  <si>
    <t>EITI reporting/ systematically disclosed?</t>
  </si>
  <si>
    <t>https://www.albeiti.org/site/en/regjistri-minerar-eng/; https://miningcadastre.albeiti.org/; http://www.akbn.gov.al/wp-content/uploads/2019/04/Regjistri-i-Lejeve-Minerare-Aktive-Tetor-20201.pdf</t>
  </si>
  <si>
    <t xml:space="preserve">It appears that mining concession contracts are not officially disclosed for public access. </t>
  </si>
  <si>
    <t xml:space="preserve">Please confirm if Albania publishes all active contracts connected with mining sector permits. The report seems to suggest that only the main terms are disclosed. </t>
  </si>
  <si>
    <t>Active Contracts connected with Mining sector permits are disclosed in NBC ( QKB ) official web</t>
  </si>
  <si>
    <t>Contract register for petroleum sector</t>
  </si>
  <si>
    <t>EITI reporting/ systematically disclosed</t>
  </si>
  <si>
    <t>https://www.albeiti.org/site/en/concessionaires-register/</t>
  </si>
  <si>
    <t xml:space="preserve">Petroleum agreements and a list of contracts are regularly published on websites of the Official Gazette, the ministry, AKBN and Albpetrol.  Confidentiality clauses in petroleum contracts extend to public disclosure where several entries available online include only the act of approval and no attached contract text.  </t>
  </si>
  <si>
    <t>Has the MSG assessed the comprehensiveness of disclosures via Gazettes?</t>
  </si>
  <si>
    <t xml:space="preserve"> According to article 23 of Petroleum agreements, what should be published on official websites is only the Decision from Council of Ministers for the petroleum agreement. The entire content of the agreement is part of confidentiality among parties. MSG has assessed the comprehensiveness of disclosures via Official Gazzete</t>
  </si>
  <si>
    <t>Contract register for other sector(s) - add rows if several</t>
  </si>
  <si>
    <t>https://www.albeiti.org/site/en/regjistri-i-koncensioneve-hidroenergjitike-eng/</t>
  </si>
  <si>
    <t xml:space="preserve">Is there a publicly accessible list of all active exploitation and exploration contracts? </t>
  </si>
  <si>
    <t>https://www.albeiti.org/site/regjistri-minerar/; https://www.albeiti.org/site/en/concessionaires-register/; http://www.akbn.gov.al/situata-aktuale-e-licencimit/; http://www.akbn.gov.al/rregjistri-i-lejeve-minerare-aktive/</t>
  </si>
  <si>
    <t xml:space="preserve">Link is to the Albeiti Mining Registry.  This does not appear to include a list of all active contracts. </t>
  </si>
  <si>
    <t xml:space="preserve">Please confirm if Albania publishes all active contracts, or if this information is not available to the public. </t>
  </si>
  <si>
    <t>All Mining active contracts are published in AKBN , Alb EITI official websites.</t>
  </si>
  <si>
    <t xml:space="preserve">Are there contracts/licenses executed before 1 January 2021, that are publicly disclosed? </t>
  </si>
  <si>
    <t>https://qbz.gov.al/; http://www.resourcecontracts.org/countries/al; https://qkb.gov.al/kerko/kerko-ne-regjistrin-tregtar/kerko-per-subjekt/</t>
  </si>
  <si>
    <t>You might wish to note starting from which year contracts have been disclosed.</t>
  </si>
  <si>
    <t>Requirement 2.5: Beneficial ownership</t>
  </si>
  <si>
    <t>Objective of Requirement 2.5</t>
  </si>
  <si>
    <t>Progress towards the objective of the requirement, to enable the public to know who ultimately owns and controls the companies operating in the country’s extractive industries, particularly those identified by the MSG as high-risk, to help deter improper practices in the management of extractive resources.</t>
  </si>
  <si>
    <t>Government policy on beneficial ownership</t>
  </si>
  <si>
    <t xml:space="preserve"> EITI reporting/ systematically disclosed</t>
  </si>
  <si>
    <t>https://qkb.gov.al/media/33965/ligj-per-regjistrin-e-pronareve-perfitues.pdf; https://qkb.gov.al/media/35545/npscn-1.pdf ; https://qkb.gov.al/media/38113/vendim-2020-12-24-1090.pdf; https://qkb.gov.al/media/38122/akti-normativ-nr-12-date-25032021-per-rpp-botuar-ne-fz-nr-49-date-29032021.pdf; https://qkb.gov.al/media/38127/vendim-2021-05-12-273-1.pdf</t>
  </si>
  <si>
    <t>EITI Report page 164-167, 297 - 299</t>
  </si>
  <si>
    <t xml:space="preserve">Law no. 112/2020, “On the Register of Beneficial Owners” entered into force in August 2020, requires all companies registered in Albania to participate in BO disclosure.  This information will be available in a register administered by the National Business Center. </t>
  </si>
  <si>
    <t>Definition of the term beneficial owner</t>
  </si>
  <si>
    <t>EITI Report page 158-159 / Article 3, Law 112/2020</t>
  </si>
  <si>
    <t xml:space="preserve">The MSG has defined BO as “those persons who individually own or control more than 25% of a company’s shares or of voting rights and/or if he or she is politically exposed, regardless of their participation in the company, the applicable threshold shall be lowered to 10%.”  The definition is disclosed in the EITI report, specifies reporting obligations for PEPs, and is closely aligned with the legal definition.  Direct and indirect ownership definitions include ownership thresholds.  However, political exposure of beneficial owners and its effect on thresholds is neither addressed in the EITI report nor in the law.  </t>
  </si>
  <si>
    <t xml:space="preserve">Please describe the MSG approach to politically exposed persons (PEPs) and beneficial ownership. </t>
  </si>
  <si>
    <r>
      <t xml:space="preserve">Albaina has already approved the Law on BO . Data to be exposed in BO Register in NBC web : https://qkb.gov.al/kerko/kerko-ne-regjistrin-e-pronareve-perfitues-rpp/k%C3%ABrko-p%C3%ABr-subjekt-raportues/.                                                                                                           Regarding Politically exposed persons ( PEP ) these are subjects of the Law No.9049, dated 10.4.2003 On Declaration and control of Assets, financial liabilities of elected and some Public employees.
</t>
    </r>
    <r>
      <rPr>
        <i/>
        <sz val="11"/>
        <color theme="1"/>
        <rFont val="Franklin Gothic Book"/>
        <family val="2"/>
      </rPr>
      <t>(Amended by Laws No. 9367, dated 7.4.2005, no.9475, dated 9.2.2006, no. 9529, dated 11.5.2006, no. 9530, dated 11.5.2006, no.9584. Dated 17.7.2006, no. 85/2012, dated 18.9.2012, No. 45/2014, dated 24.4.2014, No. 42/2017, dated 6.4.2017, no. 105/2018, dated 13.12.2018).                     State Authority to control PEP private interests declarations and transparency is the High Inspectorate of Declaration and Control of Assets and Conflict of Interest ( ILKPDI ), dealed  all processes of administrative investigation of the private interests of officials / PEP and for the identification and prevention of conflicts of interest.   https://www.ildkpki.al/legjislacioni/</t>
    </r>
  </si>
  <si>
    <t>Laws, regulations or policies on beneficial ownership</t>
  </si>
  <si>
    <t xml:space="preserve">Decision no. 1088, “For determining the manner and procedures of registration and publication of data for beneficial owners, as well as notification by the competent state authorities and by the obligated subjects,” entered into force on 30 December 2020.  The regulation established a deadline for registration that was extended to 30 June 2021.  According to the EITI report, the law requires the disclosure of the beneficial owners of all companies registered in Albania, and includes all fields listed in the EITI standard as mandatory disclosures.  As noted above, the law does not directly refer to the treatment of PEPs.  </t>
  </si>
  <si>
    <t>Is beneficial ownership data requested?</t>
  </si>
  <si>
    <t>EITI Reporting/ systematically disclosed</t>
  </si>
  <si>
    <t>https://qkb.gov.al/informacion-mbi-proceduren/regjistri-i-pronar%C3%ABve-p%C3%ABrfitues/regjistrimi-fillestar-t%C3%AB-pronarit-p%C3%ABrfitues/</t>
  </si>
  <si>
    <t>EITI Report page 161</t>
  </si>
  <si>
    <t>Is beneficial ownership data disclosed?</t>
  </si>
  <si>
    <t>EITI Report page 297 - 299</t>
  </si>
  <si>
    <t xml:space="preserve">Albania does not currently maintain and/or publish a register listing all the beneficial owners and their shares in accordance with EITI definitions. The new BO law will establish a register administered by the National Business Center, which will be publicly available online.  In accordance with data privacy laws, the publicly accessible BO register will not include the date of birth and residential address of the beneficial owner. </t>
  </si>
  <si>
    <t>Is beneficial ownership data disclosed by applicants and bidders?</t>
  </si>
  <si>
    <t>https://qkb.gov.al/kerko/kerko-ne-regjistrin-e-pronareve-perfitues-rpp/k%C3%ABrko-p%C3%ABr-subjekt-raportues/</t>
  </si>
  <si>
    <t xml:space="preserve">The new BO law requires companies to disclosure beneficial ownership information aligned with the EITI standard as noted above.  The deadline for reporting is 30 June 2021. Information collected will be publicly available in a BO register administered by the National Business Center.  </t>
  </si>
  <si>
    <t>Please clarify if BO information is requested from all applicants?</t>
  </si>
  <si>
    <t>BO information is requested from all aplicants</t>
  </si>
  <si>
    <t>MSG assessment of disclosures</t>
  </si>
  <si>
    <t>EITI reporting/systematically disclosed</t>
  </si>
  <si>
    <t>https://www.albeiti.org/site/dokumente-aktive/; http://www.albeiti.org/wp-content/uploads/2019/01/MINUTAT-E-TAKIMIT-7.12.-2018-Short-version.pdf</t>
  </si>
  <si>
    <t>EITI Report page 293</t>
  </si>
  <si>
    <t xml:space="preserve">The MSG assessment of BO disclosures (as of the December 2020 date of publication of the 2018 EITI report) notes the challenge of the current legal framework and planned changes to law and regulation that are intended to improve data collection and disclosure.  In 2018, the MSG conducted a BO survey of 128 reporting companies and received 60 responses, of which 23% were only partially completed.  Only one company in the oil and gas sector responded.  The MSG cross-checked company reporting with information held by the National Business Center.  This analysis found that 87.7% of reported data matched exactly.  Discrepancies included partial reporting of information, erroneous reporting of previous owners who had sold shares, and incorrect reporting due to failure to understand the survey questions.  </t>
  </si>
  <si>
    <t>Quality assurances for data reliability</t>
  </si>
  <si>
    <t>https://qkb.gov.al/media/38113/vendim-2020-12-24-1090.pdf</t>
  </si>
  <si>
    <t xml:space="preserve">The report notes (p.294) that currently the ministry does not conduct any assurance process regarding beneficial ownership.  However, penalties are applied for the misstatement of information.  Under the new BO law and regulations, beneficial owners will be required to provide all the necessary information to the private entities subject to reporting on beneficial ownership.  Penalties for inaccuracies in disclosure are set to enforce appropriate corporate participation and to ensure data reliability. </t>
  </si>
  <si>
    <t xml:space="preserve">The MSG may wish to consider providing an evaluation of the quality of disclosures and recommendations for improvement.   </t>
  </si>
  <si>
    <t>On the moment the BO enter de facto in force MSG considers an evaluation of the quality of disclosures</t>
  </si>
  <si>
    <t>Names of stock exchanges for publicly-listed companies</t>
  </si>
  <si>
    <t>EITI reporting</t>
  </si>
  <si>
    <t>EITI Report page reference 300</t>
  </si>
  <si>
    <t xml:space="preserve">The report indicates that Requirement 2.5.f.iii on publicly listed companies, including wholly owned subsidiaries, is not relevant in Albania.  The report does not provide any explanation or evidence of non-applicability.  Albania does not have a functioning stock market, but further verification is needed to determine whether any extractive companies operating in Albania may be publicly traded on international stock exchanges. </t>
  </si>
  <si>
    <t xml:space="preserve">We suggest the MSG attempt to verify whether there are any companies operating in Albania that are publicly traded on stock exchanges outside of Albania.  Verification of this will help to establish if Requirement 2.5.f.iii is applicable to Albania. </t>
  </si>
  <si>
    <t>In Oil sector exist companies traded on Stock Exchanges outside of Albania</t>
  </si>
  <si>
    <t>Is information on legal owners disclosed?</t>
  </si>
  <si>
    <t xml:space="preserve">Currently transparency disclosures include providing updated information on the names of the direct legal shareholders for domestic companies, parent companies for branches or representative offices of foreign companies.  This information is available for all companies operating in Albania and is publicly accessible on the National Business Center’s website.  Disclosures are via the commercial register extract or in the documents attached to it.  </t>
  </si>
  <si>
    <t>Company register (legal ownership registry)</t>
  </si>
  <si>
    <t>www.qkb.gov.al; https://qkb.gov.al/kerko/kerko-ne-regjistrin-tregtar/kerko-per-subjekt/</t>
  </si>
  <si>
    <t>Beneficial ownership registry</t>
  </si>
  <si>
    <t>Requirement 2.6: State participation</t>
  </si>
  <si>
    <t>Objective of Requirement 2.6</t>
  </si>
  <si>
    <t>Progress towards the objective of the requirement, to ensure an effective mechanism for transparency and accountability for well-governed SOEs and state participation more broadly through a public understanding of whether SOEs’ management is undertaken in accordance with the relevant regulatory framework. This information provides the basis for continuous improvements in the SOE’s contribution to the national economy, whether financially, economically or socially.</t>
  </si>
  <si>
    <t xml:space="preserve">Significant gaps remain.  Clarification is needed regarding the materiality threshold for all SOEs during the reporting period. More information is needed on rules and practices (see detailed comments below). Audited financial statements for SOEs do not appear to be disclosed. </t>
  </si>
  <si>
    <t>Corrective Action from 2019 Validation:  "In accordance with Requirement 2.6, Albania should publicly clarify the rules and practice related to Albpetrol’s ability to raise third-party financing, any changes in state participation in the year under review and any outstanding loans and guarantees from either Albpetrol or the state to companies in the mining, oil and gas sector. Albania may wish to consider improvements in the accessibility of Albpetrol’s published audited financial statements as a means of clarifying the practice of financial relations between Albpetrol and the state."</t>
  </si>
  <si>
    <t xml:space="preserve">Please use Box P3 to summarize efforts to address the Corrective Action, noting any progress or obstacles. </t>
  </si>
  <si>
    <t>Albpetrol sha published Financial data; Audited financial statements; Audit Reports in Albpetrol official web page ( under Transparency Programm ) :  https://albpetrol.al/programi-transparences; https://albpetrol.al/wp-content/uploads/2021/06/Raporti-ECURISE-SE- VEPRIMTARISE.pdf ;  https://albpetrol.al/wp-content/uploads/2021/06/Raport-auditimi-PF-2019.pdf; https://albpetrol.al/wp-content/uploads/2021/06/Pasqyrat-Financiare-viti-2019.pdf ; https://albpetrol.al/wp-content/uploads/2020/07/Pasqyrat-Financiare-Bilanci.2017.pdf; https://albpetrol.al/wp-content/uploads/2020/07/Pasqyrat-Financiare-2018-ALBPETROL-SHA.pdf</t>
  </si>
  <si>
    <t>Is Requirement 2.6 applicable in the period under review?</t>
  </si>
  <si>
    <t>Yes for oil and gas and hydroenergy</t>
  </si>
  <si>
    <t>Applicability</t>
  </si>
  <si>
    <t>Does the government report how it participates in the extractive sector?</t>
  </si>
  <si>
    <t xml:space="preserve">EITI Report page reference 18, 44-48 </t>
  </si>
  <si>
    <t xml:space="preserve">Determination of materiality of state participation: Albpetrol holds shares as primary licenses in all oil fields. Its production is 10% of domestic output (pp10-11).  Albpterol is the largest employer in the sector, i.e 70%. However, the report does not comment on materiality of state/Albpetrol’s participation in the year under review. It states that Albpetrol is party to the agreements when PSAs grant oil fields under its administration, and receives a portion of the oil produced (p. 42) but does not explain the quantity of its share.   </t>
  </si>
  <si>
    <t>The MSG may wish to clarify how it determined materiality of state/Albpetrol participation for 2018.  If there are no SOEs in the mining sector, please note this.</t>
  </si>
  <si>
    <t xml:space="preserve"> The quantity of shares is defined in petroleum agreement according to a specific formula. The total amount of  produced oil that Albpetrol sh.a has received from  Petroleum agreements is 30,097.793 ton crude oil, 274.929 ton kondesat, and 1,423,986.596 Nm3 Gas                                                                  In the Mining sector there are no active SOEs.  Albpetrol sha has published in the official website under the Transparency Programm the Reports of the financial activity of the company as well as official Financial Audit Report : https://albpetrol.al/wp-content/uploads/2021/06/Raporti-ECURISE-SE-VEPRIMTARISE.pdf;  https://albpetrol.al/wp-content/uploads/2021/06/Raport-auditimi-PF-2019.pdf;  https://albpetrol.al/wp-content/uploads/2020/07/Pasqyrat-Financiare-Bilanci.2017.pdf; https://albpetrol.al/wp-content/uploads/2020/07/Pasqyrat-Financiare-2018-ALBPETROL-SHA.pdf                                  </t>
  </si>
  <si>
    <t>Statutory financial relations</t>
  </si>
  <si>
    <t>Where are the statutory rules regarding SOEs' financial relations with government described?</t>
  </si>
  <si>
    <t>https://albpetrol.al/marreveshjet-hidrokarbure-3/; https://qkb.gov.al/kerko/kerko-ne-regjistrin-tregtar/kerko-per-subjekt/</t>
  </si>
  <si>
    <t xml:space="preserve">EITI Report page reference 18, 41, </t>
  </si>
  <si>
    <t>All SOEs  (including Albpetrol) have no information on retained earnings, reinvestment, third party financing, subsidiaries, JVs, level of ownership, terms attached to equity stake, changes on ownership for the period covered by the report.  For mining sector, report provides no assessment of materiality of state participation even as the report confirms that government has shareholdings (some at 100%, 20%, 25% and 13%) in 6 mining companies. No information on retained earnings, reinvestment, third party financing, sunsidiaries and JVs and level of ownership, terms attached to equity stake, changes on ownership for the period,</t>
  </si>
  <si>
    <t xml:space="preserve">The MSG may wish to explain what are the rules and actual practices for SOEs on retained earnings, reinvestment, third party financing, etc. </t>
  </si>
  <si>
    <r>
      <t xml:space="preserve">Albpetrol has published all the procedures of Oil sales auctions  in Albpetrol official webpage : https://albpetrol.al/category/lajme-dhe-njoftime/          </t>
    </r>
    <r>
      <rPr>
        <sz val="11"/>
        <color rgb="FFFFFF00"/>
        <rFont val="Franklin Gothic Book"/>
        <family val="2"/>
      </rPr>
      <t xml:space="preserve"> All other datas required in the L colomn you may find in historical extrat of trade register .</t>
    </r>
  </si>
  <si>
    <t>Where are the statutory rules regarding SOEs' entitlements to transfers from government described?</t>
  </si>
  <si>
    <t>EITI Report page reference 43- 44</t>
  </si>
  <si>
    <t>Where are the statutory rules regarding SOEs' distribution of profits described?</t>
  </si>
  <si>
    <t xml:space="preserve">EITI reporting </t>
  </si>
  <si>
    <t>EITI Report page reference 44-45,50;</t>
  </si>
  <si>
    <t>Where are the statutory rules regarding SOEs' ability to retain earnings described?</t>
  </si>
  <si>
    <t>EITI Report page reference 45-53; Hydroenergy 99-105</t>
  </si>
  <si>
    <t>Where are the statutory rules regarding SOEs' reinvestments described?</t>
  </si>
  <si>
    <t>Where are the statutory rules regarding SOEs' third-party financing described?</t>
  </si>
  <si>
    <t>https://www.tatime.gov.al/c/6/legislation; https://qkb.gov.al/kerko/kerko-ne-regjistrin-tregtar/kerko-per-subjekt/</t>
  </si>
  <si>
    <t>Financial relations in practice</t>
  </si>
  <si>
    <t>References to state-owned enterprises portals or company website(s), for example as stated in the Report (Add rows if several SOEs)</t>
  </si>
  <si>
    <t>https://albpetrol.al/marreveshjet-hidrokarbure-2/kompanite/;</t>
  </si>
  <si>
    <t>References to state-owned enterprises or company Audited Financial Statement (Add rows if several SOEs)</t>
  </si>
  <si>
    <t>EITI Report page reference 134- 135, 136- 138</t>
  </si>
  <si>
    <t xml:space="preserve">Albpetrol did not specify in its financial statements the amount of royalties paid to the state in 2017 and 2018. See Albpetrol key financial data (Table 9). Albpetrol’s website has a tab for Financial Balance with only the statement, “Balances are up to date” and no audited financial statement attached. </t>
  </si>
  <si>
    <t xml:space="preserve">Please clarify if Albpetrol published an audited financial statement for 2017 and 2018.  If published, provide the URL to where this information is disclosed.  If not published, please explain the reasons why not made publicly available.  Audited financial statement is published for 2019. the link is as below: https://albpetrol.al/wp-content/uploads/2021/06/Raport-auditimi-PF-2019-1.pdf .  </t>
  </si>
  <si>
    <t>For 2017-2018 are published only financial reports. You may find the link as below: https://albpetrol.al/wp-content/uploads/2020/07/Pasqyrat-Financiare-2018-ALBPETROL-SHA.pdf and https://albpetrol.al/wp-content/uploads/2020/07/Pasqyrat-Financiare-Bilanci.2017.pdfAlbpetrol has published the 2017, 2018 Audited Fiancial statetments in the Albpetro sha official webpage : https://albpetrol.al/wp-content/uploads/2020/07/Pasqyrat-Financiare-Bilanci.2017.pdf;  https://albpetrol.al/wp-content/uploads/2020/07/Pasqyrat-Financiare-2018-ALBPETROL-SHA.pdf</t>
  </si>
  <si>
    <t>State ownership</t>
  </si>
  <si>
    <t>Where is information on state and SOE equity in extractive companies publicly disclosed?</t>
  </si>
  <si>
    <t>EITI Report page reference faqe 33</t>
  </si>
  <si>
    <t>Where is information on the terms attached to state and SOE equity in extractive companies publicly disclosed?</t>
  </si>
  <si>
    <t>http://qkb.gov.al/</t>
  </si>
  <si>
    <t>Please confirm if this information includes details regarding the terms attached to the equity stake, including the level of responsibility for covering expenses at various phases of the project cycle, e.g. full-paid equity, free equity or carried interest. Please note if there has been any changes in state participation in the reporting year.</t>
  </si>
  <si>
    <t xml:space="preserve">There is no any change in the State participation in the reporting year. </t>
  </si>
  <si>
    <t>Where is information on state and SOE participating interests in extractive projects publicly disclosed?</t>
  </si>
  <si>
    <t>https://qbz.gov.al/</t>
  </si>
  <si>
    <t>Where is information on the terms attached to state and SOE participating interests in extractive projects publicly disclosed?</t>
  </si>
  <si>
    <t>Loans and guarantees</t>
  </si>
  <si>
    <t>Where are loans and loan guarantees from the state to extractive companies and projects disclosed?</t>
  </si>
  <si>
    <t>Please clarify if there are any outstanding loans and guarantees from the state to companies in the mining, oil and gas sector (add relevant link to where this is described).</t>
  </si>
  <si>
    <r>
      <rPr>
        <sz val="11"/>
        <color rgb="FFFFFF00"/>
        <rFont val="Franklin Gothic Book"/>
        <family val="2"/>
      </rPr>
      <t xml:space="preserve"> Albpetrol sh.a has received a loan, from second level bank in Albania, for  saleries in 2020 based on sovranity guarantee because of the pandemic period. The loan is 400 000 000 lek or 4 million dollars.    There is another loan for goods received to second level bank in Albania in 1999 and expires in 2028.</t>
    </r>
    <r>
      <rPr>
        <sz val="11"/>
        <color theme="1"/>
        <rFont val="Franklin Gothic Book"/>
        <family val="2"/>
      </rPr>
      <t xml:space="preserve">  .</t>
    </r>
  </si>
  <si>
    <t>Where are loans and loan guarantees from SOEs to extractive companies and projects disclosed?</t>
  </si>
  <si>
    <t xml:space="preserve">EITI Report page reference </t>
  </si>
  <si>
    <t>The EITI Report notes (p.209) that Albpetrol reported that it does not have any outstanding loans to extractive companies.</t>
  </si>
  <si>
    <t xml:space="preserve">Please clarify if there are any outstanding loans and guarantees from Albpetrol to companies in the mining, oil and gas sector (add relevant link to where this is described). </t>
  </si>
  <si>
    <t>There is no any outstanding loans from Albpetrol to companies in Mining, Oli and Gas sector</t>
  </si>
  <si>
    <t>Corporate governance</t>
  </si>
  <si>
    <t>Where is corporate governance information on SOEs publicly disclosed?</t>
  </si>
  <si>
    <t>https://albpetrol.al/; https://qkb.gov.al/kerko/kerko-ne-regjistrin-tregtar/kerko-per-subjekt/</t>
  </si>
  <si>
    <t>Requirement 3.1: Exploration activities</t>
  </si>
  <si>
    <t>Objective of Requirement 3.1</t>
  </si>
  <si>
    <t>Progress towards the objective of the requirement, to ensure public access to an overview of the extractive sector in the country and its potential, including recent, ongoing and planned significant exploration activities.</t>
  </si>
  <si>
    <t xml:space="preserve">Reporting is comprehensive and goes beyond the requirement to include coverage of the hydropower sector.  Minor clarification noted below could improve this section. </t>
  </si>
  <si>
    <t>Overview of the extractive industries</t>
  </si>
  <si>
    <t xml:space="preserve">EITI reporting/ Sistematically disclosed </t>
  </si>
  <si>
    <t>http://www.akbn.gov.al/category/drejtoria-hidrokarbure-shkencore/; http://www.akbn.gov.al/category/drejtoria-minerare-shkencore/; http://www.akbn.gov.al/category/drejtoria-e-monitorimit-te-hidrocentraleve-shkencore/</t>
  </si>
  <si>
    <t>EITI Report page reference 9-12</t>
  </si>
  <si>
    <t xml:space="preserve">The 2017-2018 EITI Report provides a full overview of the oil, gas and mining sector, including significant exploration activities. Albania continues to go beyond the requirement by reporting on the hydropower sector. The Albanian Institute of Statistics website systematically discloses data on extractive industries in a searchable format that allows users to produce customised tables. </t>
  </si>
  <si>
    <t>Overview of key companies in the extractive industries</t>
  </si>
  <si>
    <t>https://www.albeiti.org/site/regjistri-minerar/; https://miningcadastre.albeiti.org/; http://www.akbn.gov.al/wp-content/uploads/2019/04/Lejet-Minerare-Update-Janar-20202.pdf; https://www.opendata-albeiti.org/</t>
  </si>
  <si>
    <t>EITI Report page reference: Oil: page 26; Mining 61,62; Page 101-104; Annex 5 of EITI Report</t>
  </si>
  <si>
    <t xml:space="preserve">Section 2 provides an overview of the main companies, including Bankers Petroleum which produced 87% of total Albanian oil production in 2017 and 2018.  The report notes that Bankers is 100% owned by Geo-Jade Petroleum.  The report does not mention that Geo-Jade is a Chinese company that acquired Bankers from Canadian owners in 2016.  Table 4 lists the four companies active in exploration while Table 5 provides key information for the six companies involved in oil and gas production as of 2018.  Section 4 describes the regional geographic distribution of activities in the mining sector, but it is not clear if the numbers provided refer to companies or licenses (p.61).  Cross-reference is made to license and company data available in the Albeiti Open Data Portal and reporting by the Albanian Geological Service.  Section 4 also provides an overview of the number of companies involved in development of different minerals.   </t>
  </si>
  <si>
    <t xml:space="preserve">The MSG may wish to clarify if the numbers presented in the discussion on page 61 refer to companies or licenses in the mining sector. </t>
  </si>
  <si>
    <t>The Jeo-jade is a Chinese company that acquired Bankers from Canadian  in 2016.                    The numbers given on page 61 refer to the licenses</t>
  </si>
  <si>
    <t>Overview of significant exploration activities</t>
  </si>
  <si>
    <t>https://www.albeiti.org/site/regjistri-i-kompanive-koncensionare/;https://www.albeiti.org/site/regjistri-minerar/</t>
  </si>
  <si>
    <t>EITI Report page, Oil: 24,25; Mining: 61, 62</t>
  </si>
  <si>
    <t xml:space="preserve">Only one exploration PSA in the oil and gas sector was awarded during the 2017-2018 reporting period.  In the mining sector, chrome ore and limestone are the largest commodities in development (Section 4.1 provides details).  In the Lessons Learned and Recommendations section, the report notes (p.199) that the government has not published any new studies about oil and mineral reserves, or reassessment of hydrological potential, in the past 25 years.  The lack of current geological data makes it challenging to assess contextual information such as the overall value of the extractives sector to the economy. </t>
  </si>
  <si>
    <r>
      <t xml:space="preserve">The MSG may wish to comment on any activities to engage the government on the issue of updating geological assessments of mineral and hydrological resources.                                               </t>
    </r>
    <r>
      <rPr>
        <sz val="11"/>
        <color rgb="FFFF0000"/>
        <rFont val="Franklin Gothic Book"/>
        <family val="2"/>
      </rPr>
      <t>MSG mund të dëshirojë të komentojë mbi çdo aktivitet për të angazhuar qeverinë në çështjen e azhurnimit të vlerësimeve gjeologjike të burimeve minerale dhe hidrologjike.</t>
    </r>
  </si>
  <si>
    <t xml:space="preserve">During 2021 Albpetrol sh.a has signed a new Petroleum agreement for development and exploration of gas field. So far, it is waited to start the implementation of this agreement accordingly the Decision of Council of Ministers. </t>
  </si>
  <si>
    <t>Requirement 3.2: Production data</t>
  </si>
  <si>
    <t>Objective of Requirement 3.2</t>
  </si>
  <si>
    <t>Progress towards the objective of the requirement, to ensure public understanding of extractive commodity(ies) production levels and the valuation of extractive commodity output, as a basis for addressing production-related issues in the extractive industries.</t>
  </si>
  <si>
    <r>
      <t xml:space="preserve"> </t>
    </r>
    <r>
      <rPr>
        <i/>
        <u/>
        <sz val="11"/>
        <rFont val="Franklin Gothic Book"/>
        <family val="2"/>
      </rPr>
      <t xml:space="preserve">Fully met </t>
    </r>
    <r>
      <rPr>
        <i/>
        <sz val="11"/>
        <rFont val="Franklin Gothic Book"/>
        <family val="2"/>
      </rPr>
      <t>/ Exceeded</t>
    </r>
  </si>
  <si>
    <t xml:space="preserve">Some questions about comprehensiveness of production disclosure by commodity.  Metholodology for estimating production value raises concerns about accuracy, particularly for minerals that are produced but not exported. Government does not verify company reported production figures and does not record data for commodities sold domestically. Lack of verification could be a corruption risk.                                              </t>
  </si>
  <si>
    <t>Is Requirement 3.2 applicable in the period under review?</t>
  </si>
  <si>
    <t>(Harmonised System Codes)</t>
  </si>
  <si>
    <t>Disclosure of production volumes</t>
  </si>
  <si>
    <t>EITI Report page 28, 63, 64.</t>
  </si>
  <si>
    <t xml:space="preserve">Figures are disaggregated by commodity, but unclear if this is a comprehensive list. For example, coal and lignite are not included although production is marginal (14,000 short tons according to U.S. Energy Information Agency). Also, the government does not verify company reported production figures and does not record data for commodities sold domestically. Lack of verification could be a corruption risk.                                               </t>
  </si>
  <si>
    <r>
      <t xml:space="preserve">Please comment on comprehensiveness of disclosures. Could you please confirm a list of all extractive commodities that are produced in Albania?                                                                            </t>
    </r>
    <r>
      <rPr>
        <sz val="12"/>
        <color rgb="FF7030A0"/>
        <rFont val="Franklin Gothic Book"/>
        <family val="2"/>
      </rPr>
      <t>J</t>
    </r>
    <r>
      <rPr>
        <sz val="12"/>
        <color theme="1"/>
        <rFont val="Franklin Gothic Book"/>
        <family val="2"/>
      </rPr>
      <t xml:space="preserve">
How does the MSG view the potential corruption risk of the government not verifying company reported production figures and the lack of recording data for commodities that are produced and not exported?                                                                                        </t>
    </r>
    <r>
      <rPr>
        <sz val="12"/>
        <color rgb="FF7030A0"/>
        <rFont val="Franklin Gothic Book"/>
        <family val="2"/>
      </rPr>
      <t xml:space="preserve"> </t>
    </r>
  </si>
  <si>
    <t xml:space="preserve"> - Domestic sales are controlled by the General Directorate of Taxes and its branches are not sold where all movement of goods is accompanied by tax invoices. Government act The government has implemented the implementation of the fiscalization process where the tax invoice will declare a real time. http://gosnishti.com/ligj-nr-872019-date-18-12-2019-per-faturen-elektronike/. (https://www.tatime.gov.al/c/424/431/486/aktet-ligjore-dhe-nenligjore).                                                                                                -  List of minerals extracted in Albania: - Chromium, Iron - Nickel, Copper, Bitumen, Bituminous Gravel, Bituminous Sand, Marbled Limestone, Massive Limestone, Decorative Limestone, Conglomerate Limestone, Slab limestone, Sandstone Siliconite, Gravel Sandstone, Siliconite, Traventina, Gypsum, Gypsum- Alabaster, Quartz, Quartz sand, Clay, Limestone, Basalt, Conglomerate, Slope breccia, Zhure.                                                                                           - - Minerals that are not treated in the EITI Report are practically produced in small quantities, in total did not reach the minimum value set for reporting (in 2018 stone coal was produced 150 tons at a price of $ 15 / ton, coal with low calorific value) .</t>
  </si>
  <si>
    <t>Disclosure of production values</t>
  </si>
  <si>
    <t>Figures for production value are based on export value, which raises issues about accuracy. The government does not report data on the volumes and prices of minerals sold domestically. The report suggests that not all commodities are exported. It says: Minerals whose value have not been estimated have not been exported during 2017 &amp; 2018.</t>
  </si>
  <si>
    <t xml:space="preserve">The MSG may wish to provide an opinion about the reliability of data disclosure based on the chosen method of estimating production value based on export value.  How does this method account for minerals that are produced but not exported?  </t>
  </si>
  <si>
    <t>- The minerals that are currently destined for the domestic market are: - Industrial minerals and construction aggregates and roads. For industrial minerals an ad-hoc commission has determined the% that occupy these minerals in the value of the final product and on this basis the royalty is paid. For inerts of construction and roads, the control is done by the Regional Tax Directorates (explained above).</t>
  </si>
  <si>
    <t>Crude oil , volume</t>
  </si>
  <si>
    <t>Tonnes</t>
  </si>
  <si>
    <t xml:space="preserve">EITI Report page 28, </t>
  </si>
  <si>
    <t xml:space="preserve">Albpetrol reported a production of 93.1 thousand tons of crude oil in 2017 and 89.5 thousand tons in 2018, 10% of total production (of what?) (p. 25).  </t>
  </si>
  <si>
    <t xml:space="preserve">Please clarify. </t>
  </si>
  <si>
    <t>From the total oil produced in the country</t>
  </si>
  <si>
    <t>USD</t>
  </si>
  <si>
    <t>Natural gas , volume</t>
  </si>
  <si>
    <t>Sm3 o.e.</t>
  </si>
  <si>
    <t xml:space="preserve">EITI Report page 27, </t>
  </si>
  <si>
    <t>Chromium, volume</t>
  </si>
  <si>
    <t>EITI Report page, 68</t>
  </si>
  <si>
    <t>Chromium, value</t>
  </si>
  <si>
    <t>Ferro Chromium, volume</t>
  </si>
  <si>
    <t>EITI Report page, 69</t>
  </si>
  <si>
    <t>Ferro Chromium, value</t>
  </si>
  <si>
    <t>Cooper, volume</t>
  </si>
  <si>
    <t>EITI Report page, 71</t>
  </si>
  <si>
    <t>Iron-nickel &amp; nickel-silicat, volume</t>
  </si>
  <si>
    <t>EITI Report page, 72</t>
  </si>
  <si>
    <t>Iron-nickel &amp; nickel-silicat, value</t>
  </si>
  <si>
    <t>bituminous sand &amp; sandstone and gravel,volume</t>
  </si>
  <si>
    <t>EITI Report page, 73</t>
  </si>
  <si>
    <t>limestone plus building materials, volume</t>
  </si>
  <si>
    <t>m3</t>
  </si>
  <si>
    <t>EITI Report page, 64</t>
  </si>
  <si>
    <t xml:space="preserve">Requirement 3.3: Export data </t>
  </si>
  <si>
    <t>Objective of Requirement 3.3</t>
  </si>
  <si>
    <t>Progress towards the objective of the requirement, to ensure public understanding of extractive commodity(ies) export levels and the valuation of extractive commodity exports, as a basis for addressing export-related issues in the extractive industries.</t>
  </si>
  <si>
    <t xml:space="preserve"> Fully met / Exceeded</t>
  </si>
  <si>
    <r>
      <t xml:space="preserve">Some questions about data comprehensiveness and mineral exports produced by companies that did not hold mining permits.                                                </t>
    </r>
    <r>
      <rPr>
        <sz val="11"/>
        <color rgb="FF7030A0"/>
        <rFont val="Franklin Gothic Book"/>
        <family val="2"/>
      </rPr>
      <t xml:space="preserve"> </t>
    </r>
  </si>
  <si>
    <t>Is Requirement 3.3 applicable in the period under review?</t>
  </si>
  <si>
    <t>EITI Report page 28,67</t>
  </si>
  <si>
    <t xml:space="preserve">Disaggregated data per commodity (volume and value) are disclosed for chromium, ferrochrome, copper, nickel, limestone. However, it is unclear if this is a comprehensive list.  Also, the report notes that 19% of mineral exports in 2018 were produced by companies that did not hold mining permits.                  </t>
  </si>
  <si>
    <t xml:space="preserve">The MSG may consider providing an opinion on the comprehensiveness of commodity data disclosure.  The MSG could comment on the corruption risks related to mineral exports produced by companies that did not hold mining permits.                         </t>
  </si>
  <si>
    <t>Companies with relatively small production do not export themselves but sell their production to other trading companies. The value of 19% of the export value belongs to these companies. The production is realized by the licensed companies in the mining field.
The Independent Administrator has not made it clear.</t>
  </si>
  <si>
    <t>Disclosure of export values</t>
  </si>
  <si>
    <t>EITI Report page 28,67,68,71,72,73</t>
  </si>
  <si>
    <t xml:space="preserve">Is this information available on government websites? </t>
  </si>
  <si>
    <t>http://www.instat.gov.al/al/temat/tregtia-e-jashtme/tregtia-e-jashtme-e-mallrave/#tab2      http://databaza.instat.gov.al/pxweb/sq/DST/START__FT__FTM/NewFTM003/?rxid=faa780d5-d6bf-44dc-a2ef-6856e52816e5</t>
  </si>
  <si>
    <t>EITI Report page 28</t>
  </si>
  <si>
    <t>Crude oil , value</t>
  </si>
  <si>
    <t xml:space="preserve">EITI Report page, 68 </t>
  </si>
  <si>
    <t xml:space="preserve">EITI Report page, 69 </t>
  </si>
  <si>
    <t>Cooper (concentrate), volume</t>
  </si>
  <si>
    <t>EITI Report page 71</t>
  </si>
  <si>
    <t>&lt;Select unit&gt;</t>
  </si>
  <si>
    <t>EITI Report page 72</t>
  </si>
  <si>
    <t>Please add unit.</t>
  </si>
  <si>
    <t>EITI Report page 73</t>
  </si>
  <si>
    <t>limestone plus building materials (including clay for cement production) volume</t>
  </si>
  <si>
    <t>limestone plus building materials (including clay for cement production) value</t>
  </si>
  <si>
    <t>Requirement 4.1: Comprehensive disclosure of Taxes and Revenues               Kërkesa 4.1: Shpalosja gjithëpërfshirëse e Tatimeve dhe të Ardhurave</t>
  </si>
  <si>
    <t>Objective of Requirement 4.1</t>
  </si>
  <si>
    <t>Progress towards the objective of the requirement, to ensure comprehensive disclosures of company payments and government revenues from Extractives as the basis for a detailed public understanding of the contribution of the Extractive industries to government revenues.</t>
  </si>
  <si>
    <t xml:space="preserve"> Mostly met </t>
  </si>
  <si>
    <t>Corrective Action from 2019 Validation: "1. In accordance with Requirement 4.1, Albania should ensure that the materiality threshold for selecting companies in future EITI reporting ensures that all payments that could affect the comprehensiveness of EITI reporting be included in the scope of reconciliation, and ensure that all material companies participate in EITI reporting. Albania may wish to consider revisiting its materiality threshold for selecting mining companies to strike a balance between the comprehensiveness of disclosures and the quality of reporting. The MSG may wish to consider a sampling approach, which would allow these payments to be investigated without creating an unreasonable reporting burden."</t>
  </si>
  <si>
    <t>Does the government fully disclose extractive sector revenues by revenue stream?</t>
  </si>
  <si>
    <t>General Directorate of Taxes www.tatime.gov.al ; Albanian Customs Administrate; www.dogana.gov.al;  http://www.financa.gov.al/renta-minerale</t>
  </si>
  <si>
    <t>13;  48 ( Revenue from the upstream oil and gas )
91 ( Revenues of Miming Sector ); 124 (Revenues Allocation)</t>
  </si>
  <si>
    <t xml:space="preserve">The IA does not provide a clear assessment of the comprehensiveness of government disclosure of revenues by revenue stream. </t>
  </si>
  <si>
    <t xml:space="preserve">Please give an assessment of comprehensivelness and clarify if there are any material omissions of revenue streams.  Is there a computation of percentage of revenues disclosed against total revenues? </t>
  </si>
  <si>
    <t xml:space="preserve">This topic refers to the IA please to be checked with the IA </t>
  </si>
  <si>
    <t>Are MSG decisions on the materiality threshold for revenue streams publicly available?</t>
  </si>
  <si>
    <t xml:space="preserve"> systematically disclosed</t>
  </si>
  <si>
    <t>Alb EITI web you can find the MSG Decisions : https://www.albeiti.org/site/viti-2018</t>
  </si>
  <si>
    <t xml:space="preserve">It does not appear the MSG has taken action on the corrective action from the 2019 Validation to consider revisiting its materiality threshold for selecting mining companies.  Methodology appears to be unchanged since last Validation. </t>
  </si>
  <si>
    <t>Please clarify if the MSG considered the advice to update the methodology for setting materiality thresholds, including a sampling approach.</t>
  </si>
  <si>
    <t>MSG for the Report 2019 - 2020 has sought to set such a materiality threshold which aims at all inclusion based on the annual turnover of entities as well as the inclusion of all minerals (excluding those entities with low activity and poorly organized which do not guarantee the provision of accurate and real-time information.).</t>
  </si>
  <si>
    <t>Are MSG decisions on materiality thresholds for companies publicly available?</t>
  </si>
  <si>
    <t>systematically disclosed</t>
  </si>
  <si>
    <t>Alb EITI web : https://www.albeiti.org/site/viti-2018</t>
  </si>
  <si>
    <t>MATERIALITY – COMPANIES (4.1.d):  Mining companies were selected based on the production reported to AKBN; the selected entities covered 91% of production. </t>
  </si>
  <si>
    <t>What percentage of revenues are covered under the materiality threshold for mining companies?</t>
  </si>
  <si>
    <t>approximately 91%</t>
  </si>
  <si>
    <t>Are the revenue streams considered material are publicly listed and described?</t>
  </si>
  <si>
    <t xml:space="preserve">EITI reporting / Systematically disclosed </t>
  </si>
  <si>
    <t xml:space="preserve">General Directorate of Taxes - www.tatime.gov.al </t>
  </si>
  <si>
    <t>Have the revenue streams listed in Requirement 4.1.c been considered? Where the MSG has agreed to exclude certain revenue streams from the scope of EITI disclosures, are the rationale for their exclusion, and their values, clearly documented?</t>
  </si>
  <si>
    <t>Has the MSG identified the companies making material payments?</t>
  </si>
  <si>
    <t>EITI Report /  Systematically disclosed</t>
  </si>
  <si>
    <t>https://www.albeiti.org/site/viti-2018</t>
  </si>
  <si>
    <t>Albania may wish to consider revisiting its materiality threshold for selecting mining companies to strike a balance between the comprehensiveness of disclosures and the quality of reporting. The MSG may wish to consider a sampling approach, which would allow these payments to be investigated without creating an unreasonable reporting burden.</t>
  </si>
  <si>
    <t>Have all material companies fully reported all payments in accordance with the materiality definition?</t>
  </si>
  <si>
    <t>General Directorate of Taxes ; Albanian Customs Administrate</t>
  </si>
  <si>
    <t>One oil &amp; gas sector company did not report.</t>
  </si>
  <si>
    <t xml:space="preserve"> What is the percentage of this company in terms of revenue not covered? </t>
  </si>
  <si>
    <t>Fin Pek company that did not report 0.03% of revenues from the Hydrocarbon sector (from 289 022 312.7 revenues from sales in the hydrocarbon sector Fin Pek has realized $ 80,700.)</t>
  </si>
  <si>
    <t>Has the MSG identified the government entities receiving material revenues?</t>
  </si>
  <si>
    <t>Have all material government entities fully reported all receipts in accordance with the materiality definition?</t>
  </si>
  <si>
    <t xml:space="preserve"> EITI Report/ systematically disclosed</t>
  </si>
  <si>
    <t>Has the government fully reported all revenues, including any revenues below the materiality thresholds? Note: for revenues related to revenue streams below the materiality threshold, this information can be provided in aggregate, if accompanied by an explanation of which precise revenue streams are included in the aggregate.</t>
  </si>
  <si>
    <t>General Directorate of Taxes</t>
  </si>
  <si>
    <t xml:space="preserve">GOVERNMENT DISCLOSURES (4.1.d): The report does not appear to provide full disclosure of government revenue streams. Comprehensive disclosure of all payments is not supported by the government’s information systems (p.14). Government does not disaggregate oil, gas, mining and hydro by payment stream (p.199).  This created a barrier for the IA in confirmation of selection of companies for the reconciliation, as well as understanding of total revenues generated by the extractives sector. VAT is the largest revenue stream, but the report notes that since the government sometimes partially or fully refunds VAT on imports, additional data is required to determine the total government revenues. Material government revenues are presented in Tables 1 and 2 (p.13). </t>
  </si>
  <si>
    <t xml:space="preserve">Is there a disclosure of total government revenues including those falling below the materiality threshold?  </t>
  </si>
  <si>
    <t>There is no such disclosure in the EITI Report, but it can be calculated as the difference between total revenue and those reporting for the EITI Report.</t>
  </si>
  <si>
    <t>Where companies or government entities paying or receiving material revenues have not submitted reporting templates, or have not fully disclosed all the payments and revenues, have public disclosures documented these issues and included an assessment of the impact on the comprehensiveness of the report?</t>
  </si>
  <si>
    <t xml:space="preserve">Report p.154 states the MSG received signed representation letters from 65 out of 137 companies, 2 of which gave their explicit non-consent.  The response rate could be an issue of comprehensiveness.  </t>
  </si>
  <si>
    <t xml:space="preserve">What is the percentage of revenues not covered in the report as a result of the companies not signing representation letters? </t>
  </si>
  <si>
    <t>Reporting on the EITI report was done online from the official address of the company (In the conditions of the pandemic, the ban on the free movement of people brought many difficulties) non-signing of the letter of representation does not affect the quality of the data.</t>
  </si>
  <si>
    <t>Reconciliation coverage</t>
  </si>
  <si>
    <t xml:space="preserve">EITI reporting  </t>
  </si>
  <si>
    <t xml:space="preserve"> EITI Report : Cash flows were reconciled at 99.45% of the total cash flows reported by Companies  and the Government, in  2018, respectively; Page 222</t>
  </si>
  <si>
    <t xml:space="preserve">Report is unclear about reconciliation coverage of total government revenues. </t>
  </si>
  <si>
    <t>What does total cash flows mean?  Does this mean total government revenues?  Please clarify.</t>
  </si>
  <si>
    <t>Have the companies making material payments to government publicly disclosed their audited financial statements, or the main items (i.e. balance sheet, profit/loss statement, cash flows) where financial statements are not available?</t>
  </si>
  <si>
    <t xml:space="preserve">Bussines National Center </t>
  </si>
  <si>
    <t xml:space="preserve">Report notes that due to differences in the nature of reporting, the publicly available financial statements do not provide a comparable data set that can be used to verify the reported information. Hence, this data cannot be easily agreed and corroborated with audited financial statements or other publicly available financial statements and cannot directly provide assurance to EITI numbers.  </t>
  </si>
  <si>
    <t>The financial balance sheets of the entities are compiled according to a standard format approved by the General Directorate of Taxes and no balance sheets are certified in other forms.</t>
  </si>
  <si>
    <t>The EITI Report provides the Revenues figures according to the items of Taxes as well as divided into revenues for each State Entity.</t>
  </si>
  <si>
    <t>Refereing EITI Report  Government revenues from the Extraction sector for 2018 consist as below :</t>
  </si>
  <si>
    <t xml:space="preserve">Total  :    207,95 million USD  </t>
  </si>
  <si>
    <t>Oil / Gas     72.3mln USD  Gas sector has not generated any revenue</t>
  </si>
  <si>
    <t xml:space="preserve">Mines      : 135.65 mln USD </t>
  </si>
  <si>
    <t xml:space="preserve">TOTAL Revenues : including Electro Energy Sector 355 mln USD </t>
  </si>
  <si>
    <t>Hidroenergji     147.4 mln USD</t>
  </si>
  <si>
    <r>
      <rPr>
        <b/>
        <i/>
        <sz val="12"/>
        <color rgb="FFFF0000"/>
        <rFont val="Times New Roman"/>
        <family val="1"/>
      </rPr>
      <t>VAT</t>
    </r>
    <r>
      <rPr>
        <b/>
        <sz val="12"/>
        <color rgb="FFFF0000"/>
        <rFont val="Times New Roman"/>
        <family val="1"/>
      </rPr>
      <t xml:space="preserve">, paid directly to the Taxes Authorities  for domestic sales, represents the main flow of State revenues from payments made by companies in the Extractive  sectors. </t>
    </r>
  </si>
  <si>
    <r>
      <rPr>
        <b/>
        <i/>
        <sz val="12"/>
        <color rgb="FFFF0000"/>
        <rFont val="Times New Roman"/>
        <family val="1"/>
      </rPr>
      <t xml:space="preserve">Employment-related taxes, including Social and Health insurance contributions, as well as Personal income Tax, </t>
    </r>
    <r>
      <rPr>
        <b/>
        <sz val="12"/>
        <color rgb="FFFF0000"/>
        <rFont val="Times New Roman"/>
        <family val="1"/>
      </rPr>
      <t xml:space="preserve">constitute the second largest inflow of Revenues contributed to the State Budget collectively by the oil, gas, mineral, and  hydropower sector. </t>
    </r>
  </si>
  <si>
    <r>
      <t>Regarding the Mining sector,</t>
    </r>
    <r>
      <rPr>
        <b/>
        <i/>
        <sz val="12"/>
        <color rgb="FFFF0000"/>
        <rFont val="Times New Roman"/>
        <family val="1"/>
      </rPr>
      <t xml:space="preserve"> Royalties</t>
    </r>
    <r>
      <rPr>
        <b/>
        <sz val="12"/>
        <color rgb="FFFF0000"/>
        <rFont val="Times New Roman"/>
        <family val="1"/>
      </rPr>
      <t xml:space="preserve"> include one of the main sources of revenue in the State Budget;  Royalties are contributed also by the Oil and  gas, sectors. </t>
    </r>
  </si>
  <si>
    <r>
      <rPr>
        <b/>
        <i/>
        <sz val="12"/>
        <color rgb="FFFF0000"/>
        <rFont val="Times New Roman"/>
        <family val="1"/>
      </rPr>
      <t>Oil production sharing</t>
    </r>
    <r>
      <rPr>
        <b/>
        <sz val="12"/>
        <color rgb="FFFF0000"/>
        <rFont val="Times New Roman"/>
        <family val="1"/>
      </rPr>
      <t xml:space="preserve"> is the second largest source of revenue, collected by the Oil sector.</t>
    </r>
  </si>
  <si>
    <r>
      <rPr>
        <b/>
        <sz val="11"/>
        <color rgb="FF000000"/>
        <rFont val="Franklin Gothic Book"/>
        <family val="2"/>
      </rPr>
      <t xml:space="preserve">Part 3 (Reporting entities) </t>
    </r>
    <r>
      <rPr>
        <sz val="11"/>
        <color rgb="FF000000"/>
        <rFont val="Franklin Gothic Book"/>
        <family val="2"/>
      </rPr>
      <t xml:space="preserve">covers lists reporting entities (Government agencies, companies and projects) and related information. </t>
    </r>
  </si>
  <si>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</si>
  <si>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</si>
  <si>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r>
      <t xml:space="preserve">3.Fill the </t>
    </r>
    <r>
      <rPr>
        <b/>
        <i/>
        <sz val="11"/>
        <color theme="1"/>
        <rFont val="Franklin Gothic Book"/>
        <family val="2"/>
      </rPr>
      <t xml:space="preserve">Reporting Companies' list, </t>
    </r>
    <r>
      <rPr>
        <i/>
        <sz val="11"/>
        <color theme="1"/>
        <rFont val="Franklin Gothic Book"/>
        <family val="2"/>
      </rPr>
      <t>beginning with first column "Full Company name". Please fill out as directed, completing every column for each row before beginning the next.</t>
    </r>
  </si>
  <si>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</si>
  <si>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r>
      <rPr>
        <i/>
        <sz val="11"/>
        <rFont val="Franklin Gothic Book"/>
        <family val="2"/>
      </rPr>
      <t xml:space="preserve">If you have any questions, please contact </t>
    </r>
    <r>
      <rPr>
        <b/>
        <u/>
        <sz val="11"/>
        <color theme="10"/>
        <rFont val="Franklin Gothic Book"/>
        <family val="2"/>
      </rPr>
      <t>data@eiti.org</t>
    </r>
  </si>
  <si>
    <t>Part 3 - Reporting entities</t>
  </si>
  <si>
    <t xml:space="preserve"> The  list of all reporting entities, alongside relevant information</t>
  </si>
  <si>
    <t>1. Reporting government entities list</t>
  </si>
  <si>
    <t>Full name of agency</t>
  </si>
  <si>
    <t>Agency type</t>
  </si>
  <si>
    <t>ID number (if applicable)</t>
  </si>
  <si>
    <t>Total reported</t>
  </si>
  <si>
    <t>Central goverment</t>
  </si>
  <si>
    <t>Albanian Customs Administrate</t>
  </si>
  <si>
    <t>1. Municipality of Krujë</t>
  </si>
  <si>
    <t>Local government</t>
  </si>
  <si>
    <t>2. Municipality of Bulqizë</t>
  </si>
  <si>
    <t>3. Municipality of Patos</t>
  </si>
  <si>
    <t>4. Municipality of Rroskovec</t>
  </si>
  <si>
    <t>5. Municipality of Lushnjë</t>
  </si>
  <si>
    <t>Energy Regulatory Authority (ERE)</t>
  </si>
  <si>
    <t>Other</t>
  </si>
  <si>
    <t>Albpetrol</t>
  </si>
  <si>
    <t xml:space="preserve">State-owned enterprises &amp; public corporations </t>
  </si>
  <si>
    <t>National Agency of Natural Resouces (AKBN)</t>
  </si>
  <si>
    <t>Electric Energy Distribution System Operator (OSHEE)</t>
  </si>
  <si>
    <t>2. Reporting companies' list</t>
  </si>
  <si>
    <t>Company ID references</t>
  </si>
  <si>
    <t>NUIS</t>
  </si>
  <si>
    <t>National Business Center</t>
  </si>
  <si>
    <t>https://qkb.gov.al/search/search-in-trade-register/search-for-subject/</t>
  </si>
  <si>
    <t>Full company name</t>
  </si>
  <si>
    <t>Company type</t>
  </si>
  <si>
    <t>Company ID number</t>
  </si>
  <si>
    <t>Sector</t>
  </si>
  <si>
    <t>Commodities (comma-seperated)</t>
  </si>
  <si>
    <t xml:space="preserve">Stock exchange listing or company website </t>
  </si>
  <si>
    <t>Audited financial statement (or balance sheet, cash flows, profit/loss statement if unavailable)</t>
  </si>
  <si>
    <t>Payments to Governments Report</t>
  </si>
  <si>
    <t>Currency</t>
  </si>
  <si>
    <t>11 Heronjte Bater</t>
  </si>
  <si>
    <t>Private</t>
  </si>
  <si>
    <t>K28310906F</t>
  </si>
  <si>
    <t>Mining</t>
  </si>
  <si>
    <t>Chromium</t>
  </si>
  <si>
    <t>Al-Gem sh.a</t>
  </si>
  <si>
    <t>L11401018K</t>
  </si>
  <si>
    <t>Limestone</t>
  </si>
  <si>
    <t>Antea Cement Sh.a</t>
  </si>
  <si>
    <t>K61914005R</t>
  </si>
  <si>
    <t>Limestone, Clay</t>
  </si>
  <si>
    <t>Beralb sha</t>
  </si>
  <si>
    <t>K12107002A</t>
  </si>
  <si>
    <t>Copper</t>
  </si>
  <si>
    <t>Dialba</t>
  </si>
  <si>
    <t>J96829414J</t>
  </si>
  <si>
    <t>EGI-K  SHPK</t>
  </si>
  <si>
    <t>K77424401L</t>
  </si>
  <si>
    <t>K.I.D -ALB shpk</t>
  </si>
  <si>
    <t>K52128506K</t>
  </si>
  <si>
    <t>Clay</t>
  </si>
  <si>
    <t>Koldashi Chrome Minerals sh.p.k</t>
  </si>
  <si>
    <t>L08412202M</t>
  </si>
  <si>
    <t>Priska sh.p.k</t>
  </si>
  <si>
    <t>J64416207W</t>
  </si>
  <si>
    <t>Not Reported</t>
  </si>
  <si>
    <t>Ra-Krom Tirana</t>
  </si>
  <si>
    <t>K88016902A</t>
  </si>
  <si>
    <t>STONE PRODUCTION. SHPK</t>
  </si>
  <si>
    <t>K41313033U</t>
  </si>
  <si>
    <t>Limestone, Marble</t>
  </si>
  <si>
    <t>Tadri sh.p.k</t>
  </si>
  <si>
    <t>J68403919H</t>
  </si>
  <si>
    <t>Tete</t>
  </si>
  <si>
    <t>K71627041B</t>
  </si>
  <si>
    <t>Zasha</t>
  </si>
  <si>
    <t>K82217010F</t>
  </si>
  <si>
    <t>Allkurti</t>
  </si>
  <si>
    <t>L01614001R</t>
  </si>
  <si>
    <t>"BEAT GENERATION" SHPK</t>
  </si>
  <si>
    <t>L42423012I</t>
  </si>
  <si>
    <t xml:space="preserve">Bituminous mixtures </t>
  </si>
  <si>
    <t>"D &amp; A" Sh.P.K</t>
  </si>
  <si>
    <t>K11829502V</t>
  </si>
  <si>
    <t>"XYZ 08" SHPK</t>
  </si>
  <si>
    <t>K92110004Q</t>
  </si>
  <si>
    <t>3A-160 sh.p.k</t>
  </si>
  <si>
    <t>L61523043R</t>
  </si>
  <si>
    <t>Ag-Invest</t>
  </si>
  <si>
    <t>J72015001L</t>
  </si>
  <si>
    <t>Agbes Construksion</t>
  </si>
  <si>
    <t>K32807432W</t>
  </si>
  <si>
    <t>Alb - Canaj</t>
  </si>
  <si>
    <t>K07729901W</t>
  </si>
  <si>
    <t>Alb Ieaa Internacional</t>
  </si>
  <si>
    <t>J86906408N</t>
  </si>
  <si>
    <t>ALBMINE &amp; CHROME</t>
  </si>
  <si>
    <t>L52228034M</t>
  </si>
  <si>
    <t>Albanisa Krypi</t>
  </si>
  <si>
    <t>J96829413B</t>
  </si>
  <si>
    <t>Albchrome</t>
  </si>
  <si>
    <t>K11613001M</t>
  </si>
  <si>
    <t>Ana 2013</t>
  </si>
  <si>
    <t>L37009201B</t>
  </si>
  <si>
    <t>Ardas</t>
  </si>
  <si>
    <t>K86407401R</t>
  </si>
  <si>
    <t>Aris</t>
  </si>
  <si>
    <t>K97114401A</t>
  </si>
  <si>
    <t>B &amp; B Stone</t>
  </si>
  <si>
    <t>K73627001A</t>
  </si>
  <si>
    <t>Sandstone</t>
  </si>
  <si>
    <t>B&amp;AD Construction sh.p.k</t>
  </si>
  <si>
    <t>L36506201A</t>
  </si>
  <si>
    <t>Babasi - 2</t>
  </si>
  <si>
    <t>K04226216O</t>
  </si>
  <si>
    <t>Babasi COO shpk</t>
  </si>
  <si>
    <t>J74517209B</t>
  </si>
  <si>
    <t xml:space="preserve">Braiden </t>
  </si>
  <si>
    <t>L67421401T</t>
  </si>
  <si>
    <t>Bledi</t>
  </si>
  <si>
    <t>K36811904G</t>
  </si>
  <si>
    <t>Blerimi Kosturr 2010</t>
  </si>
  <si>
    <t>L07525201B</t>
  </si>
  <si>
    <t>Ceruja</t>
  </si>
  <si>
    <t>K48429906N</t>
  </si>
  <si>
    <t>Comercir</t>
  </si>
  <si>
    <t>K36805204D</t>
  </si>
  <si>
    <t>Dema Patin</t>
  </si>
  <si>
    <t>K87530903A</t>
  </si>
  <si>
    <t>Erli-D  SHPK</t>
  </si>
  <si>
    <t>L07324401C</t>
  </si>
  <si>
    <t>F.Kruja CEMENT FACTORY</t>
  </si>
  <si>
    <t>K04226208A</t>
  </si>
  <si>
    <t>Fabrika e Pasurimit te Kromir Bulqize</t>
  </si>
  <si>
    <t>K06626418M</t>
  </si>
  <si>
    <t>Favina</t>
  </si>
  <si>
    <t>J64104078V</t>
  </si>
  <si>
    <t>Gega - G</t>
  </si>
  <si>
    <t>K27713604T</t>
  </si>
  <si>
    <t>Gerda - 07 sh.p.k</t>
  </si>
  <si>
    <t>K77315401J</t>
  </si>
  <si>
    <t>Geri's 2002</t>
  </si>
  <si>
    <t>K47220407H</t>
  </si>
  <si>
    <t>Gjoni Shpk</t>
  </si>
  <si>
    <t>K06626412K</t>
  </si>
  <si>
    <t>Global Interprise Group shpk</t>
  </si>
  <si>
    <t>K87515901A</t>
  </si>
  <si>
    <t>Herbi</t>
  </si>
  <si>
    <t>J98021906L</t>
  </si>
  <si>
    <t>Igli - 07</t>
  </si>
  <si>
    <t>K88812401M</t>
  </si>
  <si>
    <t>Illyria Minerals Industri sh.p.k</t>
  </si>
  <si>
    <t>L01629005J</t>
  </si>
  <si>
    <t>Isaku</t>
  </si>
  <si>
    <t>J96829402J</t>
  </si>
  <si>
    <t>Ivno 1100</t>
  </si>
  <si>
    <t>K47220405O</t>
  </si>
  <si>
    <t>Jaho-Mat</t>
  </si>
  <si>
    <t>K07729917I</t>
  </si>
  <si>
    <t>K-12 (Red mines)</t>
  </si>
  <si>
    <t>K62418008C</t>
  </si>
  <si>
    <t>Nickel Alloy</t>
  </si>
  <si>
    <t>Kaprolla &amp; Kompani</t>
  </si>
  <si>
    <t>L06817401D</t>
  </si>
  <si>
    <t>Kegli-Duri sh.p.k</t>
  </si>
  <si>
    <t>K94016202U</t>
  </si>
  <si>
    <t>Kevger  sh.p.k</t>
  </si>
  <si>
    <t>L06410401C</t>
  </si>
  <si>
    <t>Klevi 10  Sh.p.k</t>
  </si>
  <si>
    <t>L01818011E</t>
  </si>
  <si>
    <t>KLERVIBRIS</t>
  </si>
  <si>
    <t>K86328401E</t>
  </si>
  <si>
    <t>KLISAL sh.p.k</t>
  </si>
  <si>
    <t>L23409002A</t>
  </si>
  <si>
    <t>Klosi</t>
  </si>
  <si>
    <t>J98021907T</t>
  </si>
  <si>
    <t>Koka</t>
  </si>
  <si>
    <t>K06626403L</t>
  </si>
  <si>
    <t>Krasta</t>
  </si>
  <si>
    <t>K26513465D</t>
  </si>
  <si>
    <t>Kuarci Blace</t>
  </si>
  <si>
    <t>K24207608A</t>
  </si>
  <si>
    <t>Lim -  Em</t>
  </si>
  <si>
    <t>K22218005O</t>
  </si>
  <si>
    <t>Makaresh sh.p.k</t>
  </si>
  <si>
    <t>K24725213C</t>
  </si>
  <si>
    <t>Mara 2011</t>
  </si>
  <si>
    <t>L18516901B</t>
  </si>
  <si>
    <t>Milenium</t>
  </si>
  <si>
    <t>K04005052C</t>
  </si>
  <si>
    <t>Mineral Bitumen</t>
  </si>
  <si>
    <t>K87021202E</t>
  </si>
  <si>
    <t>Miniera e Kromit Katjel</t>
  </si>
  <si>
    <t>K67812601U</t>
  </si>
  <si>
    <t>Mining Ferro Nikel</t>
  </si>
  <si>
    <t>L31929015F</t>
  </si>
  <si>
    <t>Neli  Sh.P.K</t>
  </si>
  <si>
    <t>J68103906N</t>
  </si>
  <si>
    <t>Pakti</t>
  </si>
  <si>
    <t>L26912401G</t>
  </si>
  <si>
    <t>Pietra  Nesli shpk</t>
  </si>
  <si>
    <t>K53129001Q</t>
  </si>
  <si>
    <t>Platinium Alb</t>
  </si>
  <si>
    <t>K91624006A</t>
  </si>
  <si>
    <t>Qato - 01</t>
  </si>
  <si>
    <t>K69209401C</t>
  </si>
  <si>
    <t>Ral</t>
  </si>
  <si>
    <t>J96829416C</t>
  </si>
  <si>
    <t>Salillari</t>
  </si>
  <si>
    <t>J62903125G</t>
  </si>
  <si>
    <t>Santara shpk</t>
  </si>
  <si>
    <t>J64102248C</t>
  </si>
  <si>
    <t>Selenice Bitumi</t>
  </si>
  <si>
    <t>K16815202M</t>
  </si>
  <si>
    <t>Shkembi</t>
  </si>
  <si>
    <t>K26513471B</t>
  </si>
  <si>
    <t>Shpiragu</t>
  </si>
  <si>
    <t>J72603135F</t>
  </si>
  <si>
    <t>Shpresa - AL</t>
  </si>
  <si>
    <t>K31321021N</t>
  </si>
  <si>
    <t>Sokolaj sh.p.k</t>
  </si>
  <si>
    <t>K64312403D</t>
  </si>
  <si>
    <t>Aggregated</t>
  </si>
  <si>
    <t>&lt;Use Legal Entity Identifier if available&gt;</t>
  </si>
  <si>
    <t>Tanusha</t>
  </si>
  <si>
    <t>J64104103H</t>
  </si>
  <si>
    <t>Teki sh.p.k</t>
  </si>
  <si>
    <t>L48312301L</t>
  </si>
  <si>
    <t>Topi Eki</t>
  </si>
  <si>
    <t>J82916504G</t>
  </si>
  <si>
    <t>TUR-ALB-KROM sh.p.k</t>
  </si>
  <si>
    <t>K81819509L</t>
  </si>
  <si>
    <t>Valteri Grand Sh.P.K</t>
  </si>
  <si>
    <t>K72327010L</t>
  </si>
  <si>
    <t>VEGA Sh.p.k</t>
  </si>
  <si>
    <t>K01524006L</t>
  </si>
  <si>
    <t>Vellezerit Hysa</t>
  </si>
  <si>
    <t>K12911201C</t>
  </si>
  <si>
    <t>Vellezerit Llupo</t>
  </si>
  <si>
    <t>K02701009U</t>
  </si>
  <si>
    <t>Vllaznimi Deda Imp-Exp</t>
  </si>
  <si>
    <t>J78716319A</t>
  </si>
  <si>
    <t>Xhulio</t>
  </si>
  <si>
    <t>J74517202O</t>
  </si>
  <si>
    <t>Gypsum</t>
  </si>
  <si>
    <t>Ylberi</t>
  </si>
  <si>
    <t>K07729908J</t>
  </si>
  <si>
    <t>Dervishi shpk</t>
  </si>
  <si>
    <t>J96829420H</t>
  </si>
  <si>
    <t>Zguri shpk</t>
  </si>
  <si>
    <t>K06626406M</t>
  </si>
  <si>
    <t>Ervini shpk</t>
  </si>
  <si>
    <t>K26513467T</t>
  </si>
  <si>
    <t>ASAB</t>
  </si>
  <si>
    <t>L21317019E</t>
  </si>
  <si>
    <t>Bankers Petroleum Albania Ltd.</t>
  </si>
  <si>
    <t>K43128401L</t>
  </si>
  <si>
    <t>Oil &amp; Gas</t>
  </si>
  <si>
    <t>Oil, Gas, Condensates</t>
  </si>
  <si>
    <t>Anio Oil&amp;Gas sha  (ish Trans Atlantik Albania Ltd (ishStream Oil &amp; Gas)</t>
  </si>
  <si>
    <t>L42223008U</t>
  </si>
  <si>
    <t>Delvina Gas Company LTD</t>
  </si>
  <si>
    <t>L61416039U</t>
  </si>
  <si>
    <t>TRANSOIL GROUP AG (IEC Visoka Shp)</t>
  </si>
  <si>
    <t>L11725004I</t>
  </si>
  <si>
    <t>Sherwood International Petroleum Ltd</t>
  </si>
  <si>
    <t>L01607016G</t>
  </si>
  <si>
    <t xml:space="preserve">Albpetrol Sh.a. </t>
  </si>
  <si>
    <t>State-owned enterprises &amp; public corporations</t>
  </si>
  <si>
    <t>J82916500U</t>
  </si>
  <si>
    <t>Shell Upstream Albania B.V</t>
  </si>
  <si>
    <t>L21807009I</t>
  </si>
  <si>
    <t>San Leone Energy Plc.</t>
  </si>
  <si>
    <t>K81421014P</t>
  </si>
  <si>
    <t>KESH sh.a.</t>
  </si>
  <si>
    <t>J61817005F</t>
  </si>
  <si>
    <t>Electric Energy</t>
  </si>
  <si>
    <t>ENERGJI ASHTA</t>
  </si>
  <si>
    <t>K82417005V</t>
  </si>
  <si>
    <t>DEVOLL HYDROPOWER</t>
  </si>
  <si>
    <t>K82418002C</t>
  </si>
  <si>
    <t>Electric Energy, Limestone</t>
  </si>
  <si>
    <t>"DITEKO" sh.p.k</t>
  </si>
  <si>
    <t>K92108022E</t>
  </si>
  <si>
    <t>Electric Energz</t>
  </si>
  <si>
    <t>Kurum International sh.a</t>
  </si>
  <si>
    <t>K02727230T</t>
  </si>
  <si>
    <t>Euron Energy" shpk</t>
  </si>
  <si>
    <t>L57703202C</t>
  </si>
  <si>
    <t>Alb-Energy shpk</t>
  </si>
  <si>
    <t>L51503039D</t>
  </si>
  <si>
    <t>Energal shpk</t>
  </si>
  <si>
    <t>L57703201R</t>
  </si>
  <si>
    <t>"Balkan Green Energy" sh.p.k( ish ESEGEI)</t>
  </si>
  <si>
    <t>K71624026M</t>
  </si>
  <si>
    <t>HEC Lanabregas</t>
  </si>
  <si>
    <t>L41918001E</t>
  </si>
  <si>
    <t>“HIDROALBANIA Energji” shpk</t>
  </si>
  <si>
    <t>K98420202O</t>
  </si>
  <si>
    <t>Add new rows as necessary, right click the row number to the left and select "Insert"</t>
  </si>
  <si>
    <t>&lt;URL&gt;</t>
  </si>
  <si>
    <t>Average crude oil export price</t>
  </si>
  <si>
    <t>Average power sale price</t>
  </si>
  <si>
    <t>3. Reporting projects' list   -     79.35 % has been reported by Projects in 2018; In Albanian Fiscal Legisl. Is not obligatory Project level reporting</t>
  </si>
  <si>
    <t>ALL/ton</t>
  </si>
  <si>
    <t>ALL/MWh</t>
  </si>
  <si>
    <t>Full project name</t>
  </si>
  <si>
    <t>Legal agreement reference number(s): contract, licence, lease, concession, …</t>
  </si>
  <si>
    <t>Affiliated companies, start with Operator</t>
  </si>
  <si>
    <t>Commodities (one commodity/row)</t>
  </si>
  <si>
    <t>Status</t>
  </si>
  <si>
    <t>Production (volume)</t>
  </si>
  <si>
    <t>Unit</t>
  </si>
  <si>
    <t>Production (value)</t>
  </si>
  <si>
    <t>Not applicable</t>
  </si>
  <si>
    <t>Crude oil (2709)</t>
  </si>
  <si>
    <t>Production</t>
  </si>
  <si>
    <t>Natural gas (2711)</t>
  </si>
  <si>
    <t>Nm3</t>
  </si>
  <si>
    <t>Exploration</t>
  </si>
  <si>
    <t>Electrical energy (2716)</t>
  </si>
  <si>
    <t>MWh</t>
  </si>
  <si>
    <t>Hec Lanabregas</t>
  </si>
  <si>
    <t>No.Min.Permit: - 755</t>
  </si>
  <si>
    <t>No.Min.Permit: - 968</t>
  </si>
  <si>
    <t>M3</t>
  </si>
  <si>
    <t>No.Min.Permit: - 643</t>
  </si>
  <si>
    <t>No.Min.Permit: - 493</t>
  </si>
  <si>
    <t>No.Min.Permit: - 865/1</t>
  </si>
  <si>
    <t>No.Min.Permit: - 1680</t>
  </si>
  <si>
    <t>No.Min.Permit: - 874/1</t>
  </si>
  <si>
    <t>No.Min.Permit: - 862/2</t>
  </si>
  <si>
    <t>No.Min.Permit: - 1068</t>
  </si>
  <si>
    <t>No.Min.Permit: - 1482</t>
  </si>
  <si>
    <t>No.Min.Permit: - 1754</t>
  </si>
  <si>
    <t>No.Min.Permit: - 1479</t>
  </si>
  <si>
    <t>No.Min.Permit: - 1541</t>
  </si>
  <si>
    <t>No.Min.Permit: - 536/1</t>
  </si>
  <si>
    <t>No.Min.Permit: - 1305</t>
  </si>
  <si>
    <t>No.Min.Permit: - 742/1</t>
  </si>
  <si>
    <t>No.Min.Permit: - 481</t>
  </si>
  <si>
    <t>No.Min.Permit: - 677/2</t>
  </si>
  <si>
    <t>No.Min.Permit: - 677##</t>
  </si>
  <si>
    <t>No.Min.Permit: - 475</t>
  </si>
  <si>
    <t>No.Min.Permit: - 677</t>
  </si>
  <si>
    <t>No.Min.Permit: - 1792</t>
  </si>
  <si>
    <t>No.Min.Permit: - 1490</t>
  </si>
  <si>
    <t>No.Min.Permit: - 1465</t>
  </si>
  <si>
    <t>No.Min.Permit: - 1379</t>
  </si>
  <si>
    <t>No.Min.Permit: - 1753</t>
  </si>
  <si>
    <t>No.Min.Permit: - 1166</t>
  </si>
  <si>
    <t>No.Min.Permit: - 1612/1</t>
  </si>
  <si>
    <t>No.Min.Permit: - 891</t>
  </si>
  <si>
    <t>No.Min.Permit: - 1337</t>
  </si>
  <si>
    <t>No.Min.Permit: - 1356</t>
  </si>
  <si>
    <t>No.Min.Permit: - 1195/1</t>
  </si>
  <si>
    <t>No.Min.Permit: - 1590</t>
  </si>
  <si>
    <t>No.Min.Permit: - 653/1</t>
  </si>
  <si>
    <t>No.Min.Permit: - 1646</t>
  </si>
  <si>
    <t>No.Min.Permit: - 1279</t>
  </si>
  <si>
    <t>No.Min.Permit: - 1489</t>
  </si>
  <si>
    <t>No.Min.Permit: - 1326</t>
  </si>
  <si>
    <t>No.Min.Permit: - 492</t>
  </si>
  <si>
    <t>No.Min.Permit: - 1428</t>
  </si>
  <si>
    <t>No.Min.Permit: - 1650</t>
  </si>
  <si>
    <t>No.Min.Permit: - 1214</t>
  </si>
  <si>
    <t>No.Min.Permit: - 611</t>
  </si>
  <si>
    <t>No.Min.Permit: - 1500</t>
  </si>
  <si>
    <t>No.Min.Permit: - 1022</t>
  </si>
  <si>
    <t>No.Min.Permit: - 1733</t>
  </si>
  <si>
    <t>No.Min.Permit: - 900/1</t>
  </si>
  <si>
    <t>No.Min.Permit: - 1483</t>
  </si>
  <si>
    <t>No.Min.Permit: - 1283/1</t>
  </si>
  <si>
    <t>No.Min.Permit: - 1163/1</t>
  </si>
  <si>
    <t>No.Min.Permit: - 1806</t>
  </si>
  <si>
    <t>No.Min.Permit: - 488</t>
  </si>
  <si>
    <t>No.Min.Permit: - 1775</t>
  </si>
  <si>
    <t>No.Min.Permit: - 581/1</t>
  </si>
  <si>
    <t>No.Min.Permit: - 1371</t>
  </si>
  <si>
    <t>No.Min.Permit: - 1335</t>
  </si>
  <si>
    <t>No.Min.Permit: - 711</t>
  </si>
  <si>
    <t>No.Min.Permit: - 893</t>
  </si>
  <si>
    <t>No.Min.Permit: - 1082</t>
  </si>
  <si>
    <t>No.Min.Permit: - 1399</t>
  </si>
  <si>
    <t>No.Min.Permit: - 1017/1</t>
  </si>
  <si>
    <t>No.Min.Permit: - 1343</t>
  </si>
  <si>
    <t>No.Min.Permit: - 335/1</t>
  </si>
  <si>
    <t>No.Min.Permit: - 589</t>
  </si>
  <si>
    <t>No.Min.Permit: - 728/1</t>
  </si>
  <si>
    <t>No.Min.Permit: - 999/1</t>
  </si>
  <si>
    <t>No.Min.Permit: - 1139</t>
  </si>
  <si>
    <t>No.Min.Permit: - 729/1</t>
  </si>
  <si>
    <t>No.Min.Permit: - 1776</t>
  </si>
  <si>
    <t>No.Min.Permit: - 1567</t>
  </si>
  <si>
    <t>No.Min.Permit: - 971/1</t>
  </si>
  <si>
    <t>No.Min.Permit: - 1304</t>
  </si>
  <si>
    <t>No.Min.Permit: - 1718</t>
  </si>
  <si>
    <t>No.Min.Permit: - 844/1</t>
  </si>
  <si>
    <t>No.Min.Permit: - 480</t>
  </si>
  <si>
    <t>No.Min.Permit: - 483</t>
  </si>
  <si>
    <t>No.Min.Permit: - 1736</t>
  </si>
  <si>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</si>
  <si>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t>Summary data template</t>
  </si>
  <si>
    <r>
      <rPr>
        <b/>
        <sz val="11"/>
        <color rgb="FF000000"/>
        <rFont val="Franklin Gothic Book"/>
        <family val="2"/>
      </rPr>
      <t xml:space="preserve">Part 4 (Government revenues) </t>
    </r>
    <r>
      <rPr>
        <sz val="11"/>
        <color rgb="FF000000"/>
        <rFont val="Franklin Gothic Book"/>
        <family val="2"/>
      </rPr>
      <t>contains comprehensive data on government revenues per revenue stream, according to GFSM classification.</t>
    </r>
  </si>
  <si>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</si>
  <si>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 xml:space="preserve"> (choose using the dropdown list. It will appear there since you have already entered the government entitiy in Part 3).</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</si>
  <si>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</si>
  <si>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</si>
  <si>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</si>
  <si>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</si>
  <si>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t>Total Government revenues from Extractive sector (using Government Finance Statistics codes )</t>
  </si>
  <si>
    <t>GFS Framework for EITI Reporting</t>
  </si>
  <si>
    <r>
      <t>EITI Requirement 5.1.b</t>
    </r>
    <r>
      <rPr>
        <i/>
        <sz val="11"/>
        <rFont val="Franklin Gothic Book"/>
        <family val="2"/>
      </rPr>
      <t>: Revenue classification</t>
    </r>
  </si>
  <si>
    <r>
      <t>EITI Requirement 4.1.d</t>
    </r>
    <r>
      <rPr>
        <b/>
        <i/>
        <sz val="11"/>
        <rFont val="Franklin Gothic Book"/>
        <family val="2"/>
      </rPr>
      <t>: Full government disclosure</t>
    </r>
  </si>
  <si>
    <t>GFS Level 1</t>
  </si>
  <si>
    <t>GFS Level 2</t>
  </si>
  <si>
    <t>GFS Level 3</t>
  </si>
  <si>
    <t>GFS Level 4</t>
  </si>
  <si>
    <t>GFS Classification</t>
  </si>
  <si>
    <t>Revenue stream name</t>
  </si>
  <si>
    <t>Government entity</t>
  </si>
  <si>
    <t>Revenue value</t>
  </si>
  <si>
    <t>What is GFS?</t>
  </si>
  <si>
    <t>Royalties (1415E1)</t>
  </si>
  <si>
    <t>Royalties</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</si>
  <si>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</si>
  <si>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Ordinary taxes on income, profits and capital gains (1112E1)</t>
  </si>
  <si>
    <t>Tax on profit</t>
  </si>
  <si>
    <t>General taxes on goods and services (VAT, sales tax, turnover tax) (1141E)</t>
  </si>
  <si>
    <t>VAT</t>
  </si>
  <si>
    <t>Social security employer contributions (1212E)</t>
  </si>
  <si>
    <t>Payments for social and health insurance</t>
  </si>
  <si>
    <t>Personal income tax</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</si>
  <si>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</si>
  <si>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t>Extraordinary taxes on income, profits and capital gains (1112E2)</t>
  </si>
  <si>
    <t>Tax on dividend</t>
  </si>
  <si>
    <r>
      <rPr>
        <i/>
        <u/>
        <sz val="11"/>
        <rFont val="Franklin Gothic Book"/>
        <family val="2"/>
      </rPr>
      <t xml:space="preserve">or, </t>
    </r>
    <r>
      <rPr>
        <b/>
        <u/>
        <sz val="11"/>
        <color theme="10"/>
        <rFont val="Franklin Gothic Book"/>
        <family val="2"/>
      </rPr>
      <t>https://www.imf.org/external/np/sta/gfsm/</t>
    </r>
  </si>
  <si>
    <t>Import VAT</t>
  </si>
  <si>
    <t>Customs and other import duties (1151E)</t>
  </si>
  <si>
    <t>Carbon tax</t>
  </si>
  <si>
    <t>Fines, penalties, and forfeits (143E)</t>
  </si>
  <si>
    <t>Tax penalties</t>
  </si>
  <si>
    <t>Royalty</t>
  </si>
  <si>
    <t>Payments for social and health insurance and Personal Income Tax</t>
  </si>
  <si>
    <t>Excise</t>
  </si>
  <si>
    <t>Circulation tax</t>
  </si>
  <si>
    <t>Bonuses (1415E2)</t>
  </si>
  <si>
    <t>Bonuses</t>
  </si>
  <si>
    <t>Delivered/paid to state-owned enterprise(s) (1415E32)</t>
  </si>
  <si>
    <t>Share of Oil</t>
  </si>
  <si>
    <t>Other/Electric Sector</t>
  </si>
  <si>
    <t>Local Taxes</t>
  </si>
  <si>
    <t>Municipality of Krujë</t>
  </si>
  <si>
    <t>Municipality of Bulqizë</t>
  </si>
  <si>
    <t>Municipality of Patos</t>
  </si>
  <si>
    <t>Municipality of Rroskovec</t>
  </si>
  <si>
    <t>Municipality of Lushnjë</t>
  </si>
  <si>
    <t>Compulsory transfers to government (infrastructure and other) (1415E4)</t>
  </si>
  <si>
    <t>National tariff</t>
  </si>
  <si>
    <t>Regulatory tariff</t>
  </si>
  <si>
    <t>Other payments to the State and local government units</t>
  </si>
  <si>
    <t>Total in USD</t>
  </si>
  <si>
    <t>Additional information</t>
  </si>
  <si>
    <t>Any additional information that is not eligible for inclusion in the table above, please include below as comments.</t>
  </si>
  <si>
    <t>Comment 1</t>
  </si>
  <si>
    <t>Loal taxes figures' are limited only to the reporting subjects perimeter, and do not present industry level data</t>
  </si>
  <si>
    <t>Comment 2</t>
  </si>
  <si>
    <t>Presented as below the taxes considered as excluded</t>
  </si>
  <si>
    <t>Withholding tax</t>
  </si>
  <si>
    <t>Total</t>
  </si>
  <si>
    <t>Comment 3</t>
  </si>
  <si>
    <t>Presented as "Other" under the "Sector" column are the Hydropower companies.</t>
  </si>
  <si>
    <t>Comment 4</t>
  </si>
  <si>
    <t>Please note that the figures reported by the "Albanian Custom Administrate", apart from royalty, include only the companies that were subject of reconciliation.</t>
  </si>
  <si>
    <t>Comment 5</t>
  </si>
  <si>
    <r>
      <t xml:space="preserve">The total concession tariff was not reported by OSHEE; as such it was estimated through the production and contractual data reported by AKBN. The concession tariff was estimated at </t>
    </r>
    <r>
      <rPr>
        <b/>
        <i/>
        <sz val="11"/>
        <color theme="1"/>
        <rFont val="Franklin Gothic Book"/>
        <family val="2"/>
      </rPr>
      <t>ALL 295 million / USD 2.74 million.</t>
    </r>
  </si>
  <si>
    <r>
      <rPr>
        <b/>
        <sz val="11"/>
        <rFont val="Franklin Gothic Book"/>
        <family val="2"/>
      </rPr>
      <t xml:space="preserve">For the latest version of Summary data templates, see </t>
    </r>
    <r>
      <rPr>
        <b/>
        <u/>
        <sz val="11"/>
        <color rgb="FF188FBB"/>
        <rFont val="Franklin Gothic Book"/>
        <family val="2"/>
      </rPr>
      <t>https://eiti.org/summary-data-template</t>
    </r>
  </si>
  <si>
    <r>
      <rPr>
        <b/>
        <sz val="11"/>
        <rFont val="Franklin Gothic Book"/>
        <family val="2"/>
      </rPr>
      <t xml:space="preserve">Give us your feedback or report a conflict in the data! Write to us at  </t>
    </r>
    <r>
      <rPr>
        <b/>
        <u/>
        <sz val="11"/>
        <color rgb="FF188FBB"/>
        <rFont val="Franklin Gothic Book"/>
        <family val="2"/>
      </rPr>
      <t>data@eiti.org</t>
    </r>
  </si>
  <si>
    <r>
      <rPr>
        <b/>
        <sz val="11"/>
        <color rgb="FF000000"/>
        <rFont val="Franklin Gothic Book"/>
        <family val="2"/>
      </rPr>
      <t xml:space="preserve">Part 5 (Company data) </t>
    </r>
    <r>
      <rPr>
        <sz val="11"/>
        <color rgb="FF000000"/>
        <rFont val="Franklin Gothic Book"/>
        <family val="2"/>
      </rPr>
      <t xml:space="preserve">contains company- and project-level data per revenue stream. The companies and projects are available from drop-down since the data is entered in sheet 3. </t>
    </r>
  </si>
  <si>
    <t>How to fill this sheet:</t>
  </si>
  <si>
    <r>
      <t>1. Select</t>
    </r>
    <r>
      <rPr>
        <b/>
        <i/>
        <sz val="11"/>
        <color theme="1"/>
        <rFont val="Franklin Gothic Book"/>
        <family val="2"/>
      </rPr>
      <t xml:space="preserve"> company</t>
    </r>
    <r>
      <rPr>
        <i/>
        <sz val="11"/>
        <color theme="1"/>
        <rFont val="Franklin Gothic Book"/>
        <family val="2"/>
      </rPr>
      <t xml:space="preserve"> name from drop-down menu</t>
    </r>
  </si>
  <si>
    <r>
      <t xml:space="preserve">2. Select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</si>
  <si>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</si>
  <si>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</si>
  <si>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</si>
  <si>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t xml:space="preserve">Government revenues by Company and Project .  To be stressed the Project level reporting is 79,35 % . Oil Companies : from 7 companies in Oil Exploration only 1 company has not reported to EITI Report represented : 0.03 % of the total oil Production.  Mines :  From selected 132 comanies, represented 91% of total production;  100 companies reported to EITI Report represented 83.6% of total minerar production and 77 companies has reported in the Project level reporting represented aprox. 71% total minerar production. Hydroenergy sector : from 17 companies selected represented 90.7% te total production.  11 subject has raported to EITI Report represented 84.7 % of hydroenergy total production. </t>
  </si>
  <si>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</si>
  <si>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Company</t>
  </si>
  <si>
    <t>Levied( levid) on project (Y/N)</t>
  </si>
  <si>
    <t>Reported by project (Y/N)</t>
  </si>
  <si>
    <t>Project name</t>
  </si>
  <si>
    <t>Reporting currency</t>
  </si>
  <si>
    <t>Payment made in-kind (Y/N)</t>
  </si>
  <si>
    <t>In-kind volume (if applicable)</t>
  </si>
  <si>
    <t>Unit (if applicable)</t>
  </si>
  <si>
    <t>Comments</t>
  </si>
  <si>
    <t>No</t>
  </si>
  <si>
    <t>Payments for social and health insurance and personal income tax</t>
  </si>
  <si>
    <t>Tax Penalties</t>
  </si>
  <si>
    <t>Y</t>
  </si>
  <si>
    <t>N</t>
  </si>
  <si>
    <t>Signature Bonus</t>
  </si>
  <si>
    <t>Withholding Tax</t>
  </si>
  <si>
    <t>Share of oil</t>
  </si>
  <si>
    <t>ERVIN</t>
  </si>
  <si>
    <t>no</t>
  </si>
  <si>
    <t>Comment 1: The revenue values presented in the tableabove reflect the adjusted government reporting, amended as per the explained discrepancies throughout the reconciliation process.</t>
  </si>
  <si>
    <t xml:space="preserve"> 4.2 Sale of the state’s share of production or other revenues collected in kind</t>
  </si>
  <si>
    <t>Objective of Requirement 4.2</t>
  </si>
  <si>
    <t>Progress towards the objective of the requirement, to ensure transparency in the the sale of in-kind revenues of minerals, oil and gas to allow the public to assess whether the sales values correspond to market values and ensure the traceability of the proceeds from the sale of those commodities to the national Treasury.</t>
  </si>
  <si>
    <t>Is Requirement 4.2 applicable in the period under review?</t>
  </si>
  <si>
    <t xml:space="preserve">The report confirms (p.160) that share oil was the only form of in-kind payment made to the state. </t>
  </si>
  <si>
    <t>Were the proceeds of the sales of the state's in-kind revenues considered material by the MSG in the period under review?</t>
  </si>
  <si>
    <t xml:space="preserve">The report notes (p.196) revenue reported by Albpetrol with regard to in-kind oil payments cannot not be compared to the amounts disclosed in its audited financial statements, because the AFS are prepared on accrual basis of accounting. </t>
  </si>
  <si>
    <t>Does the government disclose data on in-kind revenues and sales of state share of production?</t>
  </si>
  <si>
    <t>EITI Report pages : 47; 48</t>
  </si>
  <si>
    <t xml:space="preserve">The report notes (p.49) there is no current practice of collecting share of oil from AKBN and there are no current arrangements established between AKBN and the Government on the transfer of oil or proceeds from the sale of oil from AKBN to the Government. Yet Albpetrol reported collecting 78.3 thousand tons of crude oil in 2017, and 56.6 thousand tons in 2018 (p.44). And the share of production allocated to Albpetrol can be either paid in cash or in kind, however current petroleum agreements in the production phase foresee payments made in oil rather than cash (p.25). </t>
  </si>
  <si>
    <t xml:space="preserve">The report makes some confusing statements. Please clarify the role of AKBN vs. the role of Albpetrol in collecting shares of oil. Please explain how Albpetrol transfers the money to the treasury (e.g. revenue transferred to the state) as well as the volume received and sold to the state.  </t>
  </si>
  <si>
    <r>
      <t xml:space="preserve">AKBN benefits paymets from new Hydrocarbon Agreements for the free - Blocks ( not in the Albpetrol juridiction ) like : Agreement signing bonuses; Training bonuses.                     Albpetrol benefits : Pre-existing production, Production share, Training bounuses ( </t>
    </r>
    <r>
      <rPr>
        <i/>
        <sz val="11"/>
        <color theme="1"/>
        <rFont val="Franklin Gothic Book"/>
        <family val="2"/>
      </rPr>
      <t>20.ooo -50.000 USD depend of the  Agreement )</t>
    </r>
    <r>
      <rPr>
        <sz val="11"/>
        <color theme="1"/>
        <rFont val="Franklin Gothic Book"/>
        <family val="2"/>
      </rPr>
      <t xml:space="preserve">.  The share of production allocated to Albpetrol can be either paid in cash or in kind, however current petroleum agreements in the production phase foresee payments made in oil rather than cash                              Albpetrol transfers money to the state budget through : Rent, Income Tax, VAT, as well as Local Taxes paid to LGUs.   </t>
    </r>
  </si>
  <si>
    <t>If yes, what was the volume received?</t>
  </si>
  <si>
    <t>Crude oil (2709), volume</t>
  </si>
  <si>
    <t>EITI Report page 48</t>
  </si>
  <si>
    <t>Natural gas (2711), volume</t>
  </si>
  <si>
    <t>n/a .  The associated Gas production has not generated material commercial benefits for Albpetrol or private oil companies.</t>
  </si>
  <si>
    <t>Add commodities here, volume</t>
  </si>
  <si>
    <t>If yes, what was sold?</t>
  </si>
  <si>
    <t>EITI Report page 47</t>
  </si>
  <si>
    <t>Tosk Energji sha (NUIS
L51817007A)
K = 0.0105 $/bbl</t>
  </si>
  <si>
    <t>EITI Report 47</t>
  </si>
  <si>
    <t>n/a</t>
  </si>
  <si>
    <t>If yes, do disclosures include payments related to swap agreements and resource-backed loans, where applicable?</t>
  </si>
  <si>
    <t>If yes, has the MSG considered whether disclosures should be broken down by individual sale, type of product and price?</t>
  </si>
  <si>
    <t xml:space="preserve">Albpetrol and the oil companies report aggregated amounts of the in-kind payments made. These payments are confirmed through regular reconciliation procedures between the two parties. However, the IA found that the lack of disaggregation in reporting can impact the reconciliation procedure. There were no issues in reconciling payments made in-kind throughout the reconciliation. The only material amounts not reconciled were those made by companies that did not report.  </t>
  </si>
  <si>
    <t xml:space="preserve">The IA recommends to strengthen implementation, the MSG may request that future EITI reporting clearly disaggregate the state’s in-kind revenues from Albpetrol’s equity oil, as it has done in previous EITI Reports, and that these payments, including any outstanding liabilities, are reconciled between the parties. Has the MSG considered this recommendation and taken any decisions? </t>
  </si>
  <si>
    <t>MSG is considering this recomandation</t>
  </si>
  <si>
    <t>If yes, do public disclosures include information such as the type of product, price, market and sale volume, ownership of the product sold and nature of contract?</t>
  </si>
  <si>
    <t xml:space="preserve">EITI Report; Albetrol </t>
  </si>
  <si>
    <t>albpetrol.gov.al</t>
  </si>
  <si>
    <t>Pages : 47, 48</t>
  </si>
  <si>
    <t>If yes, do public disclosures include description of the process for selecting the buying companies, the technical and financial criteria used to make the selection, the list of selected buying companies, any material deviations from the applicable legal and regulatory framework governing the selection of buying companies, and the related sales agreements?</t>
  </si>
  <si>
    <t>Albetrol.gov.al;   akbn.gov.al</t>
  </si>
  <si>
    <t xml:space="preserve">The information appears to be systematically disclosed, but cannot be located without the page link to the referenced websites. </t>
  </si>
  <si>
    <t xml:space="preserve">Please provide page link to the references websites to make it easier to locate the requested information. </t>
  </si>
  <si>
    <t>Albpetrol has published all the procedures of Oil sales auctions  in Albpetrol official webpage : https://albpetrol.al/category/lajme-dhe-njoftime/</t>
  </si>
  <si>
    <t>If yes, have companies buying oil, gas and minerals from the state, including state-owned enterprises (or appointed third parties), disclosed volumes received from the state or state-owned enterprise and payments made for the purchase of oil, gas and solid minerals?</t>
  </si>
  <si>
    <t xml:space="preserve">Company names, quantities and value of oil sold are reported on pages 47-48, so it would appear the answer should be Yes rather than N/A. </t>
  </si>
  <si>
    <t xml:space="preserve">Please confirm if the MSG is satisified that this information is fully covered in the report or if there are any gaps. </t>
  </si>
  <si>
    <t>If yes, has the MSG considered the reliability of data on in-kind revenues and considered further efforts to address any gaps, inconsistencies and irregularities in the information disclosed in accordance with Requirement 4.9?</t>
  </si>
  <si>
    <t xml:space="preserve">The report notes (p.136) the MSG agreed to reconcile quantities and values of crude oil sold from Albpetrol to its contractors in an attempt to increase the accuracy and completeness of commodity trading data.  The reconciliation was not successful because Albpetrol cannot provide access to its contractors.  </t>
  </si>
  <si>
    <t>Is the MSG satisfied with the response from Albpetrol?  Are there any other ideas on how to improve accuracy and completeness?</t>
  </si>
  <si>
    <t xml:space="preserve"> Albpetrol actually has improved the transparency performance and related data publishing </t>
  </si>
  <si>
    <t>If yes, what was the total revenue transferred to the state from the proceeds of oil, gas and minerals sold?</t>
  </si>
  <si>
    <t xml:space="preserve"> Total : 761 mil.
a.    564 mil. -  Royality  
b. 197 mil.  - Taxes on Profit 
c. Dividend :   0 
</t>
  </si>
  <si>
    <t>Leke</t>
  </si>
  <si>
    <t>EITI Report</t>
  </si>
  <si>
    <t>Requirement 4.3: Infrastructure provisions and barter arrangements</t>
  </si>
  <si>
    <t>Objective of Requirement 4.3</t>
  </si>
  <si>
    <t xml:space="preserve">Progress towards the objective of the requirement, to ensure public understanding of infrastructure provisions and barter-type arrangements, which provide a significant share of government benefits from an extractive project, that is commensurate with other cash-based company payments and government revenues from oil, gas and mining, as a basis for comparability to conventional agreements.  </t>
  </si>
  <si>
    <t>Is Requirement 4.3 applicable in the period under review?</t>
  </si>
  <si>
    <t xml:space="preserve"> No</t>
  </si>
  <si>
    <t>Determined to be not applicable to Albania during 2019 Validation, but with the caveat that the MSG had not sufficiently commented on the requirement in the 2016 report. MSG notes in the 2018 Summary Data file that information on agreements is available in the contracts that companies sign with the government. The arrangements differ based on the case.</t>
  </si>
  <si>
    <t xml:space="preserve">Please explain any further work by the MSG to determine if the requirement is applicable to Albania.  </t>
  </si>
  <si>
    <t>That information on agreements is available in the contracts that companies sign with the government. The arrangements differ based on the case.</t>
  </si>
  <si>
    <t>Does the government disclose information on barter and infrastructure agreements?</t>
  </si>
  <si>
    <t>Information on barter and Infrastructure agreements are part of each specific Agreement  and they don’t disclose these informations specifically separated</t>
  </si>
  <si>
    <t>If yes, do public disclosures provide an explanation of key terms of the agreements?</t>
  </si>
  <si>
    <t>If yes, do public disclosures provide an explanation of the resources which have been pledged by the state under these agreements?</t>
  </si>
  <si>
    <t>If yes, what was the total value of the resources which have been pledged by the state under these agreements?</t>
  </si>
  <si>
    <t>If yes, do public disclosures provide an explanation of the value of the balancing benefit stream (e.g. infrastructure works) under these agreements?</t>
  </si>
  <si>
    <t>If yes, what was the total value of the balancing benefit stream (e.g. infrastructure works) under these agreements?</t>
  </si>
  <si>
    <t>If yes, do public disclosures provide an explanation of materiality of these agreements relative to conventional contracts?</t>
  </si>
  <si>
    <t>Has the MSG agreed a procedure to address data quality and assurance of the information set out above, in accordance with Requirement 4.9?</t>
  </si>
  <si>
    <t xml:space="preserve"> No </t>
  </si>
  <si>
    <t>Requirement 4.4: Transportation revenues</t>
  </si>
  <si>
    <t>Objective of Requirement 4.4</t>
  </si>
  <si>
    <t>Progress towards the objective of the requirement, to ensure transparency in government and SOE revenues from the transit of oil, gas and minerals as a basis for promoting greater accountability in extractive commodity transportation arrangements involving the state or SOEs.</t>
  </si>
  <si>
    <t>Is Requirement 4.4 applicable in the period under review?</t>
  </si>
  <si>
    <t>NO</t>
  </si>
  <si>
    <t xml:space="preserve">Determined not to be applicable to Albania during the 2019 Validation.  The MSG should check the applicability of the requirement on an annual basis. </t>
  </si>
  <si>
    <t>Does the government disclose information on transportation revenues?</t>
  </si>
  <si>
    <t xml:space="preserve">Actually No Transportation Revenues from Extractive to the Government. Albania is one of the transit countries of the Trans Adriatic Pipeline (TAP) from 
 Shah Deniz II field to Europe
(www.tap-ag.al). TAP is currently the largest contributor of the foreign direct investments in
the country. Since the commencement of the construction TAP has invested
about EUR 1.5 billion. As set in the Host Government Agreement between
TAP and the Government of Albania, TAP will spend EUR 14 million in
infrastructure and other investments for the benefit of civil society and
affected communities.
TAP’s investments and corporate social activities are disclosed in its official
website www.tap-ag.al. According to the study, domestic gas consumption needs are forecasted at
2,167 million m3
in 2040 (including agriculture and transport). In the same
year, potential use of gas in production of electrical power is estimated at
770 million m3
, while potential use of gas in the oil refining process is
forecasted at 89 million m3
.
</t>
  </si>
  <si>
    <t>EITI REPORT</t>
  </si>
  <si>
    <t>Pages : 57-59</t>
  </si>
  <si>
    <t xml:space="preserve">Report section 3.1.6 describes oil transportation activities but unclear whether transportation revenues exist. For the mining sector, it is unclear from the discussion in section 4.3.4 whether the MSG has considered the applicability of this requirement for the period under review. </t>
  </si>
  <si>
    <t xml:space="preserve">Please clarify whether the oil and mining sectors generated any transportation revenues during 2018. If this is unknown, please identify where are the gaps to find this information. </t>
  </si>
  <si>
    <t>Actually No Transportation Revenues from Extractive to the Government.</t>
  </si>
  <si>
    <t>If yes, have these revenue flows  been fully disclosed to levels of disaggregation commensurate with other payments and revenues streams (4.7), with appropriate attention to data quality (4.9)?</t>
  </si>
  <si>
    <t>If yes, what was the total revenues received from transportation of commodities?</t>
  </si>
  <si>
    <t>If yes, has EITI implementation covered additional disclosures in accordance with Requirement 4.4.i-v?</t>
  </si>
  <si>
    <t>If no, has the MSG documented and explained the barriers to provision of this information and any government plans to overcome these barriers?</t>
  </si>
  <si>
    <t>Requirement 4.5: Transactions between SOEs and government entities</t>
  </si>
  <si>
    <t>Objective of Requirement 4.5</t>
  </si>
  <si>
    <t>Progress towards the objective of the requirement, to ensure the traceability of payments and transfers involving SOEs and strengthen public understanding of whether revenues accruable to the state are effectively transferred to the state and of the level of state financial support for SOEs.</t>
  </si>
  <si>
    <t>Is Requirement 4.5 applicable in the period under review?</t>
  </si>
  <si>
    <t xml:space="preserve">Reporting focuses on transactions between the oil sector SOE Albpetrol and the government. </t>
  </si>
  <si>
    <t xml:space="preserve">Please indicate if the mining and hydropower sector SOEs made any payments to the government. </t>
  </si>
  <si>
    <t>In Mining Sector there are not  active SOEs companies.  In Hydropowr sector KESH as SOE made payments to state budget accordingly with SOE financial obligations reported in the EITI Report</t>
  </si>
  <si>
    <t>Does the government disclose information on SOE transactions?</t>
  </si>
  <si>
    <t>akbn.gov.al;   albpetrol.gov.al</t>
  </si>
  <si>
    <t>EITI Report pages : 43-45</t>
  </si>
  <si>
    <t>If yes, are company payments to SOEs considered material by the MSG?</t>
  </si>
  <si>
    <t>If yes, what were the total revenues received from companies by SOEs?</t>
  </si>
  <si>
    <t>6,375  mln LEKE</t>
  </si>
  <si>
    <t xml:space="preserve">The figure 6,375 mln LEKE is not found on p.44 of the report. </t>
  </si>
  <si>
    <t xml:space="preserve">Please clarify source of the figure. </t>
  </si>
  <si>
    <t>EITI Report page 49</t>
  </si>
  <si>
    <t>If yes, are government transfers to SOEs considered material by the MSG?</t>
  </si>
  <si>
    <t xml:space="preserve"> No Government trasfers to SOE</t>
  </si>
  <si>
    <t xml:space="preserve">It would appear the government made no transfers to the oil sector SOE Albpetrol, but unclear whether the government made transfers to SOEs in other sectors. </t>
  </si>
  <si>
    <t xml:space="preserve">Please clarify whether the government made transfers to any SOEs in the mining or hydropower sectors. </t>
  </si>
  <si>
    <t>Government made no trasfersto any SOEs in the Mining and HP sectors</t>
  </si>
  <si>
    <t>If yes, what were the total revenues received from government by SOEs?</t>
  </si>
  <si>
    <t>If yes, are SOEs transfers to government considered material by the MSG?</t>
  </si>
  <si>
    <t>If yes, what were the total revenues received by government from SOEs?</t>
  </si>
  <si>
    <t>761 MLN leke</t>
  </si>
  <si>
    <t xml:space="preserve">These figures are payments from Albpetrol. </t>
  </si>
  <si>
    <t xml:space="preserve">Did the government receive payments from any other SOEs during the period under revue?  KESH in the hydropower sector or any of the SOEs in the mining sector?  </t>
  </si>
  <si>
    <t>Government receives payments only from KESH in HP sector reported in the EITI Report</t>
  </si>
  <si>
    <t>If yes, has the MSG demonstrated that the disclosures above are comprehensive and reliable?</t>
  </si>
  <si>
    <t xml:space="preserve">Albpetrol and the Albanian Power Corporation (KESH, operating in the hydropower sector) were the only SOEs including in reporting that produced audited financial statements.  They were subject to two layers of audits, which the IA notes provides a “medium” level of assurance (p.135).  None of the other public institutions (e.g. AKBN) were required by law to publish annual financial statements.  </t>
  </si>
  <si>
    <t xml:space="preserve">Albpetrol as the sole SOE in Albania pays taxes to the Government, applicable to all Oil companies, as well as pays dividends as the sole Shareholder in the company. </t>
  </si>
  <si>
    <t xml:space="preserve">Despite the high staff costs, Albpetrol has been profitable so far. </t>
  </si>
  <si>
    <t xml:space="preserve">Revenues are mainly derived from the sale of available oil. </t>
  </si>
  <si>
    <t xml:space="preserve">In 2018, Albpetrol operated at a loss. </t>
  </si>
  <si>
    <t xml:space="preserve">Based on the statements of the (audited) financial statements, Albpetrol has not received or lent to the Government so far. Also, Albpetrol has not lent and is not an active lender to any private entity in 2018. </t>
  </si>
  <si>
    <t xml:space="preserve">Dividends are not paid consistently. </t>
  </si>
  <si>
    <t xml:space="preserve">However, Albpetrol and the Government have not stated any specific policy implemented in determining the amount of dividend paid to the Government. </t>
  </si>
  <si>
    <t xml:space="preserve">Requirement 4.6: Subnational direct payments          </t>
  </si>
  <si>
    <t>Objective of Requirement 4.6</t>
  </si>
  <si>
    <t>Progress towards the objective of the requirement, to enable stakeholders to gain an understanding of benefits  to local governments through transparency in companies’ direct payments to subnational entities and to strengthen public oversight of subnational governments’ management of their internally-generated extractive revenues.</t>
  </si>
  <si>
    <t xml:space="preserve">Corrective Action from 2019 Validation: "In accordance with Requirement 4.6, Albania is required to ensure that all company payments to subnational government entities, when material, are disclosed and reconciled. Albania is encouraged to publicly disclose a more detailed explanation of the types of local taxes collected by local governments and to enhance its outreach to local governments ahead of future EITI reporting and reconciliation of material direct subnational payments."                     </t>
  </si>
  <si>
    <t xml:space="preserve">Please use Box P3 to summarize efforts to address the Corrective Action, noting any progress or obstacles.                                           </t>
  </si>
  <si>
    <t xml:space="preserve">  MSG has identified problems related to this issue and in the work plan for 2021 has foreseen a study related to reporting by LGUs. The result of this study will lead to the development of a methodology on reporting.                                                                              </t>
  </si>
  <si>
    <t xml:space="preserve">Is Requirement 4.6 applicable in the period under review?                                                                                          </t>
  </si>
  <si>
    <t>In the EITI Repor.</t>
  </si>
  <si>
    <t>EITI Report page reference 126-137</t>
  </si>
  <si>
    <t xml:space="preserve">Does the government disclose information on direct subnational payments?                                                                                   </t>
  </si>
  <si>
    <t>EITI Report page reference 126-137, 151-155</t>
  </si>
  <si>
    <t>If yes, what was the total sub-national revenues received?</t>
  </si>
  <si>
    <t>EITI Report page reference 131-132</t>
  </si>
  <si>
    <t xml:space="preserve">If yes, are there public disclosures by all companies of their material direct subnational payments?                                       </t>
  </si>
  <si>
    <t>2018 Albania Summary Report</t>
  </si>
  <si>
    <t>2018 Albania Summary Report                   (4.1-Government revenues by company)</t>
  </si>
  <si>
    <t xml:space="preserve">If yes, are there public disclosures by all local government units of material revenues collected from companies' direct subnational payments?                                   </t>
  </si>
  <si>
    <t>EITI Report page reference 151-155</t>
  </si>
  <si>
    <r>
      <t>Direct subnational payments are referred to in the report as “other payments to LGUS” p. 147-8. The report confirms these are not material, i.e. 1.16% of total payments paid to LGUs in 2018. We assume these are the payments referred to in Table 40 (p.150).  This is slightly confusing because Table 40 also refers to other payments. The MSG selection of six LGUs in scope were based on royalties.</t>
    </r>
    <r>
      <rPr>
        <sz val="11"/>
        <color rgb="FF7030A0"/>
        <rFont val="Franklin Gothic Book"/>
        <family val="2"/>
      </rPr>
      <t xml:space="preserve">                            </t>
    </r>
  </si>
  <si>
    <t xml:space="preserve">Although the report says that all direct subnational payments in total are not material, it is difficult for to make this assessment without knowing the total universe of direct payments and the corresponding revenue for each stream. Please explain any other revenue streams from companies to LGUs besides royalties.  This relates to the corrective action which encourages a more detailed explanation of the types of local taxes collected by LGUs.    </t>
  </si>
  <si>
    <t xml:space="preserve"> Mining entities pay taxes to the local government like all other economic entities based on local tax law.(https://www.financa.gov.al/wp-content/uploads/2017/11/8.pdf).                                       -  MSG has identified problems related to this issue and in the work plan for 2021 has foreseen a study related to reporting by LGUs. The result of this study will lead to the development of a methodology on reporting.   </t>
  </si>
  <si>
    <t xml:space="preserve">If yes, has the MSG agreed a procedure to address data quality and assurance on subnational payments, in accordance with Requirement 4.9?                                                      </t>
  </si>
  <si>
    <t xml:space="preserve">The report notes gaps in LGU reporting of subnational revenue payments from companies: “Municipality reporting lacked the detail required to understand what type of payments they received from companies.  As a result, we cannot deduce whether the payments they reported are directly linked to the companies’ extractive activities” (p.149).  LGU reporting was delayed and partial without explanation of reasons for omission of certain flows (p.195).  Company reporting sheds light on payments to LGUs.  Tables 40 to 45 provide details of company payments to the six sampled LGUs, disaggregated by mining, oil and gas, and hydro sectors and further disaggregated by social and environmental payments, payments for services, local taxes and “other” payments.   </t>
  </si>
  <si>
    <t xml:space="preserve">
EITI Report Chapter 6 for Royalty and 7.4.5 for other payments to LGUs.
In the EITI Report is described at the above chapter other revenue streams from companies to LGUs. In order to conduct an analysis of revenues collected by LGUs from the sectors in scope, both the payments reported by companies and those reported by the six selected LGUs were analysed. In both cases, other payments beside Royalties were at a low materiality. Such payments are mainly comprised of Local taxes, Social and Environmental payments, payments for Services and others.  (As a side note, Royalties are not paid directly from companies to LGUs. As explained in the Report, royalties are transferred from the central government to LGUs)                                             -  MSG has identified problems related to this issue and in the work plan for 2021 has foreseen a study related to reporting by LGUs. The result of this study will lead to the development of a methodology on reporting.   </t>
  </si>
  <si>
    <t>The Royalty is collected by the State which distributes it to the respective Local government units.</t>
  </si>
  <si>
    <t xml:space="preserve">Requirement 4.7: Level of disaggregation                     </t>
  </si>
  <si>
    <t>Objective of Requirement 4.7</t>
  </si>
  <si>
    <t>Progress towards the objective of the requirement, to ensure disaggregation in public disclosures of company payments and government revenues from Extractives that enables the public to assess the extent to which the government can monitor its revenue receipts as defined by its legal and fiscal framework, and that the government receives what it ought to from each individual extractive project.</t>
  </si>
  <si>
    <t xml:space="preserve">Fully met </t>
  </si>
  <si>
    <t xml:space="preserve">Some questions about disaggregation of data and project level reporting (PLR).                        </t>
  </si>
  <si>
    <t xml:space="preserve">Are public disclosures of financial data (on material company payments and government revenues) disaggregated by individual company, government entity and revenue stream?                                                                  </t>
  </si>
  <si>
    <t>2018 Albania Summary Report,   EITI Repor</t>
  </si>
  <si>
    <t>EITI Report page reference 131-132, 151-156</t>
  </si>
  <si>
    <t xml:space="preserve">The report notes that EITI reporting requirements for “recipient government institutions currently disagree with their statutory duty to maintain confidentiality regarding the information obtained through their regulatory activities” (p.154).  The issue appears to concern prior consent of licensees for the disclosure of tax and customs data.  The practical implication for EITI reporting is that release of disaggregated company data requires the MSG to obtain official consent from companies through a representation letter.       </t>
  </si>
  <si>
    <t xml:space="preserve">How is the MSG approaching the challenge of collecting disaggregated company data?  Are there any different approaches that could improve the response rate of companies?                  </t>
  </si>
  <si>
    <t>MSG has analyzed Project Based Reporting. During the discussions, government and business representatives considered it impossible to meet such a request for several reasons. Entities that have several licenses of the same mineral have only one mineral treatment line. All financial transactions are done in the nephew's garden. The economic activity for each license is very small (only production can be given for each mining license). Meeting this requirement for mining units would incur excessive costs, completely unnecessary and interest-free. Representatives of Civil Society supported the reporting on the project with the sole arguments of the benefit of individual units from royalties. This problem that can be solved as in the case of hydrocarbons when the oil field extends to several local units.</t>
  </si>
  <si>
    <t xml:space="preserve">Has the MSG documented which forms of legal agreements constitute a project, in accordance with to the definition in Requirement 4.7?                                </t>
  </si>
  <si>
    <t>in the process of discussion</t>
  </si>
  <si>
    <t xml:space="preserve">The terms “project” is not defined in Albanian legislation, making project level reporting unachievable under the current legal framework (report p.192).   However, the 2019 Standard defines project so the Validation team will assess this requirement based on that definition.                                                </t>
  </si>
  <si>
    <t xml:space="preserve">Has the MSG documented which legal agreements are substantially interconnected or overarching?                  </t>
  </si>
  <si>
    <t xml:space="preserve">Has the MSG documented which revenue streams are imposed or levied at the level of the legal agreements, not at a company level?                                                    </t>
  </si>
  <si>
    <t xml:space="preserve">Has the MSG ensured that the relevant revenue data is disaggregated by individual project?                                            </t>
  </si>
  <si>
    <t xml:space="preserve"> Section 8.5 of the report discusses PLR in detail including the MSG working definition. The IA recommends the MSG undertake an economic study to understand the true benefit for all parties involved of taking steps towards facilitating PLR, as this would come with a time and cost burden to both public and private sectors.                                                           </t>
  </si>
  <si>
    <t xml:space="preserve">Please provide an update on the MSG work in this area. Any progress before the commencement of Validation can be offered for consideration by the Validation team.                     </t>
  </si>
  <si>
    <t>In the future MSG will come up with a final decision to determine what economic data can be provided for each mining permit. Practically AKBN receives data on the amount of production, Investments and guarantees paid for mining permits.</t>
  </si>
  <si>
    <t xml:space="preserve">What percentage of revenues levied by Project has been reported by project?                                                               </t>
  </si>
  <si>
    <t>#4.1 Reporting Entities</t>
  </si>
  <si>
    <t xml:space="preserve">The report presents reconciled information disaggregated by company, revenue stream and government entity.  The prior consent issue is sighted as a factor for a response rate of about 50% of companies that signed representation letters.  This affected disclosure reporting with the need to aggregate data for the non-consenting companies in the reconciliation presentation found in the annexes.  Appendix 5 provides a full list of reporting companies.       </t>
  </si>
  <si>
    <t xml:space="preserve">The report states that figures are presented on aggregated form for companies that refuse disclosure in the report. How many companies are these out of the total number of companies?               </t>
  </si>
  <si>
    <t xml:space="preserve">    
Chapter 8.5 &amp; Table 46
As described in the EITI Report, all Oil&amp;Gas companies would be considered as 1 Project. As such any reporting from those companies should fulfill the requirement for Project level reporting.
As for Mining, all companies with only 1 license would be considered 1 Project. As such any reporting from those companies should fulfill the requirement.
Mining companies with more than 1 license, would be considered as operating 1 project per each license. In that case, due to fiscal limitations, only Royalties are applicable to be reported at project level. Other payments are impossible to disagregate due to the fiscal regime and accounting regulations applied in the country. For those companies, as described in the above mentioned Chapter and Table 46, the IA requested to report at project level for the applicable revenues. From all mining companies selected for 2018, 49 had more than 1 license; from that 37 reported; from that only 16 disaggregated requested revenues to project (license) level. Such data is displayed at Table 46.  Only 2 of the 143 companies that reported disagreed with the publication of payments.          </t>
  </si>
  <si>
    <t>Requirement 4.8: Data timeliness</t>
  </si>
  <si>
    <t>Objective of Requirement 4.8</t>
  </si>
  <si>
    <t>Progress towards the objective of the requirement, to ensure that public disclosures of company payments and government revenues from oil, gas and mining are sufficiently timely to be relevant to inform public debate and policy-making.</t>
  </si>
  <si>
    <t>Fully met / Exceeded</t>
  </si>
  <si>
    <t xml:space="preserve">The report covers data from 2017 and 2018.  It was published on 20 December 2020.  The IA confirms the accounting period.  The 2017 data was published one year late, but the most recent data for 2018 that will be considered for Validation was published on time. </t>
  </si>
  <si>
    <t>Yes, even the data for 2018 were published on time</t>
  </si>
  <si>
    <t xml:space="preserve">Data timeliness (no. of years from fiscal year end to publication)                                                              </t>
  </si>
  <si>
    <t>&lt; 2 &gt;</t>
  </si>
  <si>
    <t xml:space="preserve">Has the MSG approved the period for reporting?                                                                             </t>
  </si>
  <si>
    <t xml:space="preserve">Are there any plans by the MSG to improve the timeliness of EITI datadisclosures?                                           </t>
  </si>
  <si>
    <t xml:space="preserve">Yes.  In the discussion processs </t>
  </si>
  <si>
    <t>Requirement 4.9: Data quality</t>
  </si>
  <si>
    <t>Objective of Requirement 4.9</t>
  </si>
  <si>
    <t>Progress towards the objective of the requirement, to ensure that appropriate measures have been taken to ensure the reliability of disclosures of company payments and government revenues from oil, gas and mining. The aim is for the EITI to contribute to strengthening routine government and company audit and assurance systems and practices and ensure that stakeholders can have confidence in the reliability of the financial data on payments and revenues.</t>
  </si>
  <si>
    <t xml:space="preserve"> Fully met </t>
  </si>
  <si>
    <t>Corrective Action from 2019 Validation:  "1. In accordance with Requirement 4.9.a, the EITI requires an assessment of whether the payments and revenues are subject to credible, independent audit, applying international auditing standards. In accordance with requirement 4.9.b.iii and the standard Terms of Reference for the IA agreed by the EITI Board, the MSG and IA should develop and agree quality assurance procedures for Albania’s EITI reporting, based on a review of audit and assurance practices in the year under review. Albania should ensure that the IA provides an assessment of whether all companies and government entities within the agreed scope of the EITI reporting process provided the requested information. Any gaps or weaknesses in reporting to the IA must be disclosed in the EITI Report, including naming any entities that failed to comply with the agreed procedures, and an assessment of whether this is likely to have had material impact on the comprehensiveness and reliability of the report. Albania should ensure that the IA provides an assessment of comprehensiveness and reliability of the (financial) data presented, including an informative summary of the work performed by the Independent Administrator and the limitations of the assessment provided. In accordance with requirement 8.3.c.i, the MSG should develop and disclose an action plan for addressing the deficiencies in the reliability of reporting documented in the initial assessment."</t>
  </si>
  <si>
    <t xml:space="preserve">Does government routinely disclose financial data from Requirement 4.1 (full disclosure of revenue streams for both government and companies) of the the EITI Standard                                                                                            </t>
  </si>
  <si>
    <t xml:space="preserve"> EITI reportin</t>
  </si>
  <si>
    <t xml:space="preserve">EITI Report ,                                     </t>
  </si>
  <si>
    <t>EITI Report page reference 133-161</t>
  </si>
  <si>
    <t xml:space="preserve">The government does not publicly and systematically disclose revenue streams for either companies or government entities.  </t>
  </si>
  <si>
    <t xml:space="preserve">Is the data subject to credible, independent audits, applying international standards?                                                                </t>
  </si>
  <si>
    <t>EITI Report ,                                     Bussines Nation Center Q.K.B</t>
  </si>
  <si>
    <t>EITI Report ,                                     Q.K.B</t>
  </si>
  <si>
    <t xml:space="preserve">EITI reported data is not specifically audited.  Chapter 7 and the lessons learned section (p.200) note that the method applied in the previous (2016) report for the assessment of the level of assurance on EITI reported numbers “has not been of value added.” For the 2017-18 reporting period, “the MSG has not decided on a different method of assessing assurance levels for the reported numbers, nor on the level of assurance required for the flows” (p.200).  The IA recommends that the MSG decide on the elements that would be required to assess the level of assurance, and a methodology for how the assurance level is to be assessed.                       </t>
  </si>
  <si>
    <t xml:space="preserve">Please describe MSG efforts to address the IA recommendations. </t>
  </si>
  <si>
    <r>
      <t>The reporting of companies is done according to the economic balance sheets of the activity of reporting companies which is certified by the tax authorities and made public in Q.K.B. Also the information is received from the General Directorate of Taxes and from the General Directorate of Customs, any discrepancies in the information is reconciled to an acceptable level. have it published on the official website of the NBC together with the Bal</t>
    </r>
    <r>
      <rPr>
        <sz val="11"/>
        <color rgb="FF7030A0"/>
        <rFont val="Franklin Gothic Book"/>
        <family val="2"/>
      </rPr>
      <t>an</t>
    </r>
    <r>
      <rPr>
        <sz val="11"/>
        <rFont val="Franklin Gothic Book"/>
        <family val="2"/>
      </rPr>
      <t xml:space="preserve">ce Sheet of the respective year.    </t>
    </r>
    <r>
      <rPr>
        <sz val="11"/>
        <color rgb="FF7030A0"/>
        <rFont val="Franklin Gothic Book"/>
        <family val="2"/>
      </rPr>
      <t xml:space="preserve">            </t>
    </r>
  </si>
  <si>
    <t xml:space="preserve">Are government agencies subject to credible, independent audits?                                                                                                                </t>
  </si>
  <si>
    <t xml:space="preserve">  High Control of the State Institution -  K.L.Sh</t>
  </si>
  <si>
    <t>EITI Report ,  K.L.Sh                             Q.K.B</t>
  </si>
  <si>
    <r>
      <rPr>
        <b/>
        <sz val="12"/>
        <rFont val="Calibri"/>
        <family val="2"/>
        <scheme val="minor"/>
      </rPr>
      <t xml:space="preserve">EITI Report page reference 1451-146,                                  </t>
    </r>
    <r>
      <rPr>
        <b/>
        <u/>
        <sz val="12"/>
        <color theme="10"/>
        <rFont val="Calibri"/>
        <family val="2"/>
        <scheme val="minor"/>
      </rPr>
      <t xml:space="preserve">  http://qkb.gov.al/     http://www.klsh.org.al/web/Raporte_Auditimi_201_1.php</t>
    </r>
  </si>
  <si>
    <t xml:space="preserve">No special audit requirements are placed on the public institutions providing supervision and oversight of the extractive sector.  Government entities undergo ad hoc audits conducted by the supreme state auditor. SoEs also undergo statutory audit.                                                   </t>
  </si>
  <si>
    <t xml:space="preserve">      Entities operating in the extractive industry are subject to tax legislation like all economic entities. Also, these entities are subject to control by the A.K.B.N state agency which has the object of control and monitoring of these entities.   </t>
  </si>
  <si>
    <t>Government audits database</t>
  </si>
  <si>
    <t xml:space="preserve">Are companies subject to credible, independent audits?                                    </t>
  </si>
  <si>
    <t xml:space="preserve">National Bussines Center/ Taxes General Directory </t>
  </si>
  <si>
    <t>http://qkb.gov.al/, https://www.tatime.gov.al/c/6</t>
  </si>
  <si>
    <r>
      <t xml:space="preserve">Companies that fulfil the conditions set by the Albanian legal framework undergo statutory audit.  No special audit requirements are placed on licensees operating in the extractive sector.  Current regulatory provisions require incorporated entities to apply either International Financial Reporting Standards (IFRS) published by International Accounting Standards Board (IASB) or the National Accounting Standards (NAS) published by the National Accounting Council for statutory accounting and reporting purposes.  The financial statements of all companies operating in Albania are publicly available and can be accessed on the National Business Center’s website.                             </t>
    </r>
    <r>
      <rPr>
        <sz val="11"/>
        <color rgb="FF7030A0"/>
        <rFont val="Franklin Gothic Book"/>
        <family val="2"/>
      </rPr>
      <t xml:space="preserve"> </t>
    </r>
  </si>
  <si>
    <t xml:space="preserve">We clarify: - All entities that Albanian law requires to have financial statements audited by an independent expert, have this audit and is published in the Q.K.B together with their Balance Sheet.                                                                   In EITI Report Chapter 7;  7.2 for Government and SoE; 7.3 for private entities.
In EITI Report the IA  has developed a methodology stated in the respective Chapter for both Government and SoE and for Private Entities as a means to show a potential model to be considered for the next Reports in the future. 
In the EITI activity Data quality is optimzed by the process of cross-referencing data from  different sources of information : Central Government institutions, Tax and Customs Authorities, SOEs, LGUs  and private Entities.                                                             </t>
  </si>
  <si>
    <t xml:space="preserve">Company audits database                                                                        </t>
  </si>
  <si>
    <t xml:space="preserve">National Bussitional Center </t>
  </si>
  <si>
    <t xml:space="preserve">OTHER GAPS:    </t>
  </si>
  <si>
    <t xml:space="preserve">Has the MSG applied a procedure for disclosures in accordance with the standard procedures endorsed by the EITI Board?                                                                                                     </t>
  </si>
  <si>
    <r>
      <t xml:space="preserve">No determination of percentage of revenues (not number of companies) that are not covered by audited financial statements both for companies, governments and SOEs. Instead the report refers to companies not obliged to publish audited statements ( p. 142)                                   </t>
    </r>
    <r>
      <rPr>
        <sz val="11"/>
        <color rgb="FF7030A0"/>
        <rFont val="Franklin Gothic Book"/>
        <family val="2"/>
      </rPr>
      <t xml:space="preserve"> </t>
    </r>
  </si>
  <si>
    <t xml:space="preserve">Is it possible to state what percentage of revenues are not covered by audited financial statements?                  </t>
  </si>
  <si>
    <t xml:space="preserve">  Based on the publication in the QKB of Financial Balance Sheets and Audit Reports it is possible to provide this data.   The audited financial statements are subject of the Law Nr. 10 091, dated 5.03.2009
on Legal Audit and the approved Accountant
(amended by Law no. 10297 dated 08.07.2010) 
Article 41 - Legal Audit of Financial Statements of the Legal entities that are obliged for legal audit of financial statements.
Companies obliged to perform the statutory audit of the annual financial statements, prior to the publication of
by statutory auditors or audit firms are as below :
a) all companies, regardless of their form, which apply the standards
International Financial Reporting;
b) all joint stock companies, which apply the standards for financial reporting
national accounting;
c) limited liability companies, which apply for financial reporting
national accounting standards, when, at the end of the accounting period, for two
years in a row, exceed two of the following three indicators:
i. the total assets of the balance sheet, at the end of the respective accounting period, reaches
or exceeds the amount of ALL 50 million;
ii. the amount of income from economic activity (turnover) in that period
accounting reaches or exceeds the amount of ALL 100 million;
iii. has, on average, 30 employees during the accounting period.           </t>
  </si>
  <si>
    <t xml:space="preserve">If yes, has the MSG agreed on reporting templates?  </t>
  </si>
  <si>
    <t xml:space="preserve">No determination of percentage of revenues (not number of reporting entities) that did not adhere to international audit standards.        </t>
  </si>
  <si>
    <t xml:space="preserve">As above, is it possible to state what percentage of revenues were not covered by international audit standards?              </t>
  </si>
  <si>
    <r>
      <rPr>
        <sz val="11"/>
        <rFont val="Franklin Gothic Book"/>
        <family val="2"/>
      </rPr>
      <t xml:space="preserve">Based on the Albanian Legislation drafted according to international standards, all entities are required to report to the Tax Offices in accordance with International Standards on Auditing.   </t>
    </r>
    <r>
      <rPr>
        <sz val="11"/>
        <color rgb="FF7030A0"/>
        <rFont val="Franklin Gothic Book"/>
        <family val="2"/>
      </rPr>
      <t xml:space="preserve">      </t>
    </r>
  </si>
  <si>
    <t xml:space="preserve">If yes, has the MSG undertaken a review of the audit and assurance procedures in companies and government entities participating in EITI reporting?                                          </t>
  </si>
  <si>
    <t xml:space="preserve">The report does not explain the MSGs’s agreed upon procedure to address data quality.          </t>
  </si>
  <si>
    <t xml:space="preserve">Please explain the MSG's procedure to address data quality and provide a reference to where details can be found.             </t>
  </si>
  <si>
    <r>
      <t xml:space="preserve">    </t>
    </r>
    <r>
      <rPr>
        <sz val="11"/>
        <rFont val="Franklin Gothic Book"/>
        <family val="2"/>
      </rPr>
      <t xml:space="preserve"> M.S.G in the future will ask the Independent Administrator to refer to the Q.K.B where the Balances and Evaluation Reports are made public by the Independent Experts of the entities.      </t>
    </r>
  </si>
  <si>
    <t xml:space="preserve">If yes, has the MSG agreed on the assurances to be provided by the participating companies and government entities to assure the credibility of the data, including the types of assurances to be provided, the options considered and the rationale for the agreed assurances?                                                                          </t>
  </si>
  <si>
    <t xml:space="preserve">The report does not appear to explain the percentage of revenues covered by companies that did not adhere to this agreed upon procedure for data quality assurance.  However, this information may be contained in Table 36.   </t>
  </si>
  <si>
    <t xml:space="preserve">Is it possible to provide a figure for the percentage of revenues covered by companies that did not adhere to the MSG's agreed procedure for data quality assurance?  Does Table 36 relate to the assurance procedures?                 </t>
  </si>
  <si>
    <r>
      <rPr>
        <sz val="11"/>
        <rFont val="Franklin Gothic Book"/>
        <family val="2"/>
      </rPr>
      <t xml:space="preserve"> Yes, it is possible to provide a figure for the percentage of revenue covered by companies that did not adhere to the agreed MSG data quality assurance procedure.  Table 36 relates to insurance procedures</t>
    </r>
    <r>
      <rPr>
        <sz val="11"/>
        <color rgb="FF7030A0"/>
        <rFont val="Franklin Gothic Book"/>
        <family val="2"/>
      </rPr>
      <t xml:space="preserve">.   </t>
    </r>
  </si>
  <si>
    <t xml:space="preserve">If yes, has the MSG agreed on appropriate provisions for safeguarding confidential information?                                                                               </t>
  </si>
  <si>
    <t>The IA’s assessment of data quality should be more categorical than simply saying medium-high level.</t>
  </si>
  <si>
    <t xml:space="preserve">Does the MSG agree that the IA could provide a more definitive assessment of data quality?            </t>
  </si>
  <si>
    <r>
      <t xml:space="preserve">  </t>
    </r>
    <r>
      <rPr>
        <sz val="11"/>
        <rFont val="Franklin Gothic Book"/>
        <family val="2"/>
      </rPr>
      <t xml:space="preserve">Yes, the M.S.G is confident that the IA can provide a final assessment of the data quality      </t>
    </r>
    <r>
      <rPr>
        <sz val="11"/>
        <color rgb="FF7030A0"/>
        <rFont val="Franklin Gothic Book"/>
        <family val="2"/>
      </rPr>
      <t xml:space="preserve">   </t>
    </r>
  </si>
  <si>
    <t xml:space="preserve">If yes, have the names of companies that did not provide the required quality assurances for their EITI disclosures been published, including the materiality of each company's payments to government? </t>
  </si>
  <si>
    <t>If yes, is there a summary of the key findings from the assessment of the comprehensiveness and reliability of the data disclosed by companies and government entities in the public domain?</t>
  </si>
  <si>
    <t xml:space="preserve">If yes, has any non-financial (contextual) information been clearly sourced?                                                                        </t>
  </si>
  <si>
    <t xml:space="preserve">Has the EITI Board have approved that the MSG deviates from the standard procedures of Requirement 4.9.b (based on application to deviate from standard procedures and Board decision of approval)?                                                                 </t>
  </si>
  <si>
    <t xml:space="preserve">If yes, is there public documentation that the rationale for deviating from the standard procedures continues to be applicable?                                                       </t>
  </si>
  <si>
    <t xml:space="preserve">If yes, is there public disclosure of the data required by the EITI Standard in requisite detail?                                  </t>
  </si>
  <si>
    <t xml:space="preserve">If yes, are public disclosures of financial data subject to credible, independent audits, applying international standards?                                                                                     </t>
  </si>
  <si>
    <t xml:space="preserve">If yes, is there sufficient data retention of historical data?                                                                                               </t>
  </si>
  <si>
    <t>Requirement 5.1: Distribution of revenues</t>
  </si>
  <si>
    <t>Objective of Requirement 5.1</t>
  </si>
  <si>
    <t>Progress towards the objective of the requirement, to ensure the traceability of extractive revenues to the national budget and ensure the same level of transparency and accountability for extractive revenues that are not recorded in the national budget.</t>
  </si>
  <si>
    <t xml:space="preserve">Some questions on contribution to state budget and clarification of links to where information is systematically disclosed including full references. </t>
  </si>
  <si>
    <t>Does the government publicly clarify whether all extractive sector revenues are recorded in the national budget (i.e. enter the government's consolidated / single-treasury account)?</t>
  </si>
  <si>
    <t>Yes, through EITI reporting</t>
  </si>
  <si>
    <t>Chapters 3, 4, and 5 and pages 127-130, specify whether the revenue is recorded in the national budget or retained by another governmental institution.  https://www.albeiti.org/site/wp-content/uploads/2020/12/EITI-REPORT-ENG-_FinalNEW.pdf. The management of revenues is defined in the Albanian legal framework.</t>
  </si>
  <si>
    <t>Please provide page references for Chapters 3, 4, 5 and 6; and summarise which oil, gas and mining revenues (whether cash or in-kind) are recorded in the national budget. Where revenues are not recorded in the national budget, the allocation of such revenues should be explained in the cell below (with relevant links).</t>
  </si>
  <si>
    <t>EITI Report pages 13;  48 ( Revenue from the upstream Oil and Gas )
EITI Report pages  91 ( Revenues of Miming Sector );                                                                        EITI Report page 124 (Revenues Allocation)</t>
  </si>
  <si>
    <t>Does the government publicly disclose the specific types of revenues that are not recorded in the budget?</t>
  </si>
  <si>
    <t>The payments made to SoEs and AKBN are not transferred to the national budget, but are retained by these companies to fund their operations. The necessary information could be found in AKBN, Albpetrol websites</t>
  </si>
  <si>
    <t>AKBN did not publish financial statements for 2017 and 2018.  AKBN reported the total revenue generated from each sector, however it provided little explanation about the allocation of revenues. The EITI Report recommends the MSG ensure that the allocation of extractive revenues not recorded in the state budget is explained with links to relevant financial reports. </t>
  </si>
  <si>
    <t xml:space="preserve">This appears to be a gap. What is the MSG approach to this issue? 
Are there any other types of revenues that are not recorded in the national budget? For example revenues that are allocated to sovereign wealth and development funds, subnational governments, SOEs, and other extra-budgetary entities?
</t>
  </si>
  <si>
    <t xml:space="preserve"> In Hydrocarbon sector SOE : Albpetrol benefits : Pre-existing production, Production share, Training bounuses ( 20.ooo -50.000 USD depend of the  Agreement ).  The share of production allocated to Albpetrol can be either paid in cash or in kind, however current petroleum agreements in the production phase foresee payments made in oil rather than cash                                             Meanwhile Albpetrol transfers money to the state budget through : Rent, Income Tax, VAT, as well as Local Taxes paid to LGUs.                                                                            Revenues allocated to LGUs ( not included in the national budget )  are : related Royalty, Local Taxes   </t>
  </si>
  <si>
    <t>Does the government publicly disclose the value of revenues are not recorded in the budget?</t>
  </si>
  <si>
    <t>Website of Albpetrol / AKBN</t>
  </si>
  <si>
    <t>Please provide link to the exact page where this information is systematically disclosed (column F).
If there are any other types of revenues that are not recorded in the national budget, please add relevant links or references.</t>
  </si>
  <si>
    <t>Is there a public explanation of the allocation of revenues to extra-budgetary entities, such as development or sovereign wealth funds?</t>
  </si>
  <si>
    <t>Yes / No</t>
  </si>
  <si>
    <t>Please clarify your answer.</t>
  </si>
  <si>
    <t>No public explanation of the allocation of revenues to extra-budgetary entities, such as development or sovereign wealth funds</t>
  </si>
  <si>
    <t>Are financial reports explaining the allocation of revenues to extra-budgetary entities, such as development or sovereign wealth funds, publicly accessible?</t>
  </si>
  <si>
    <t>No public accesible financial reports of the allocation of revenues to extra-budgetary entities, such as development or sovereign wealth funds</t>
  </si>
  <si>
    <t>Is there a public explanation of the allocation of extractive revenues collected by a government entity, or on behalf of the government (e.g. by an SOE), that are retained by that entity and not recorded in the national or subnational budget?</t>
  </si>
  <si>
    <t>Information is on AKBN and Albpetrol websites. Petroluem Agreement defined these explanations</t>
  </si>
  <si>
    <t>Please provide link to the exact page where this information is systematically disclosed (column F)</t>
  </si>
  <si>
    <t>Are financial reports explaining the allocation of extractive revenues collected by a government entity, or on behalf of the government (e.g. by an SOE), that are retained by that entity and not recorded in the national or subnational budget?</t>
  </si>
  <si>
    <t>Information on AKBN and Albpetrol websites</t>
  </si>
  <si>
    <t>Please clarify your answer and provide link to the exact page where this information is systematically disclosed (column F).</t>
  </si>
  <si>
    <t>Are there references to any national revenue classification systems or international data standards in the public domain?</t>
  </si>
  <si>
    <t>References in Petroleum agrremens</t>
  </si>
  <si>
    <t>The report does not refer to any international revenue classification systems (e.g., GFS).  There is a discussion about limitations in the analysis of material payments (Section 8.4), which offers critique of the Tax Department’s classification system.  The main issue is the difficulty to disaggregate revenues across the oil, gas, mining, hydropower and wider extractives sector (e.g. construction).  The Lessons Learned section (p.195) further comments on limitations of payment reporting produced by the Albanian tax authorities.  </t>
  </si>
  <si>
    <t xml:space="preserve">The standards drafted by the International Accounting Standards Board and translated into Albanian, under the responsibility of the National Accounting Council, without changes from the original text in English, are announced by the Minister of Finance and are mandatory:
a) by companies listed on an official stock exchange and their subsidiaries, subject to consolidation of accounts;
b) by commercial banks, financial institutions, similar to banks, insurance and reinsurance companies, securities funds and all companies licensed to conduct investment activities in securities, even when they are not listed on an official stock exchange; Foering companies prefer to applied in their fiscal activity the International Standards
c) by other large entities, not listed on an official stock exchange, when they exceed the limits set by the Council of Ministers for annual income and the number of employees.
Other entities, which will be subject to the application of international standards, when they exceed, at the same time, for the last two years, these limits:
a) Annual revenues, in the amount of 1 250 000 000  ALL;
b) Average number of employees, over 100 employees per year. Diferent foreign companies applied in their fiscal politics International Standards and respect at the same time national official  Accounting plan and nation fiscla framework. </t>
  </si>
  <si>
    <t>Requirement 5.2: Subnational transfers</t>
  </si>
  <si>
    <t>Objective of Requirement 5.2</t>
  </si>
  <si>
    <r>
      <t xml:space="preserve">Progress towards the objective of the requirement, </t>
    </r>
    <r>
      <rPr>
        <b/>
        <sz val="11"/>
        <color rgb="FFFF0000"/>
        <rFont val="Franklin Gothic Book"/>
        <family val="2"/>
      </rPr>
      <t>to enable stakeholders at the local level to assess whether the transfer and management of Subnational transfers of extractive revenues are in line with statutory entitlements.</t>
    </r>
  </si>
  <si>
    <t xml:space="preserve">Some questions about the royalty requirement and reconciliation of subnational transfers. </t>
  </si>
  <si>
    <t>Is Requirement 5.2 applicable in the period under review?</t>
  </si>
  <si>
    <t>Subnational transfer requirements apply to Albania with royalties as the main revenue allocated from extractive sector payments to the state budget.  </t>
  </si>
  <si>
    <t>And from the state budget to LGUs?</t>
  </si>
  <si>
    <t>Revenue-sharing mechanism 1</t>
  </si>
  <si>
    <t>Does the government disclose information on Subnational transfers?</t>
  </si>
  <si>
    <t xml:space="preserve"> Royalty represents the main revenue stream earned from the upstream mining sector, which can be fully attributed to production.                                       The royalty taxed depends on the mineral; the mineral may be taxed based 
on sale / export value or amount depending on the mineral.  
5% of the Royalty 
collected and recorded 
in the National Budget is
allocated to the 
respective LGUs.
 Revenue allocation
applied to each mineral can be found on the MFE website. The guideline by 
which royalty is calculated can be found in instruction no. 26, dated 4.9.2008 
“On national taxes”, as amended and DCM no. 7, dated 4.1.2012 “For the 
determination of the procedures and documentation of the necessary the 
collection of mineral royalty”.                Royalty is exclusively applied to the taxable portion (or fiscal value) of revenues from extractive activity, in accordance with Law No. 9975 “On national taxes”, dated 28 July 2008, amended. Royalty on exports is collected by the  Customs Administration, while Royalty taxed on domestic sales is collected by the General Tax Directorate. As set in the Law on National taxes, royalty is recorded in the National Budget and a portion is transferred to the Local government units (LGUs) at 5% of the Royalty portion generated by each unit (refer to chapter 6 in EITI Report ).                Up to 2014, only LGUs where oil was produced could benefit from the 
subnational transfers of royalty and no clear correlation could be made 
between royalty collected and Subnational transfers.                                                                          In 2015, a clear 
reference for Royalty allocation was provided, which led to increased levels of 
subnational transfers of royalty.                Still, several issues which can lead to the 
misallocation of funds are observed.
</t>
  </si>
  <si>
    <t>Chapter 6 in the 2017 &amp; 2018 EITI Report; https://www.albeiti.org/site/wp-content/uploads/2020/12/EITI-REPORT-ENG-_FinalNEW.pdf</t>
  </si>
  <si>
    <t xml:space="preserve">Table 29 provides details on total royalty collected by central government and transfers to all LGUs.  The report further disaggregates payments by LGU (for six LGUs).  </t>
  </si>
  <si>
    <t>Please clarify the current status of the royalty requirement. What percentage is charged?</t>
  </si>
  <si>
    <t>5% of the rent collected by the state goes to the respective local units.                                                                       6 local units have been selected which benefit 84% of the transfers for local units from the extractive industry (156 990 878 ALl from 186 740 826 All) and 55 local units benefit 16%.</t>
  </si>
  <si>
    <t xml:space="preserve">If yes, are there public disclosures of the statutory revenue-sharing formula? </t>
  </si>
  <si>
    <t>https://www.financa.gov.al/renta-minerale/</t>
  </si>
  <si>
    <t>Page 124- 130; https://www.albeiti.org/site/wp-content/uploads/2020/12/EITI-REPORT-ENG-_FinalNEW.pdf</t>
  </si>
  <si>
    <t>Please clarify whether the link provided describes revenue-sharing formula for 2017-2018? According to the link provided in column F, percentage of royalty transfered to LGUs  appears to be different for different commodities. Please clarify.</t>
  </si>
  <si>
    <t>The rent paid by the mining entities is collected by the Government and 5% of it is transferred to the local units for the entities that operate in the tire territory.</t>
  </si>
  <si>
    <t>If yes, is information on how much the government should have transferred according to the revenue sharing formula to each of the relevant local governments publicly disclosed?</t>
  </si>
  <si>
    <t>https://www.tatime.gov.al/eng/c/6/72/national-taxes</t>
  </si>
  <si>
    <t>If this information is publicly available, could you please provide link to specific webpage that includes information on how much the government should have transferred according to the revenue sharing formula to each of the relevant local governments? The link provided in column F seems to refer to national legislation, we could not identify actual amounts.</t>
  </si>
  <si>
    <t>Summary table of royalty transfers made by the Government to local units (link when published)</t>
  </si>
  <si>
    <t>If yes, is information on how much the government actually transferred in practice to each of the relevant local governments publicly disclosed?</t>
  </si>
  <si>
    <t>Page 128; https://www.albeiti.org/site/wp-content/uploads/2020/12/EITI-REPORT-ENG-_FinalNEW.pdf</t>
  </si>
  <si>
    <t> LGUs are responsible for maintaining a list of companies operating in their area, collecting information on royalty payments made to tax and customs agencies, and conducting monthly reconciliation procedures for reporting to the Ministry of Finance and Economy.  The report notes that local authorities claimed to lack the means and information necessary to conduct proper reconciliation procedures (p.127). </t>
  </si>
  <si>
    <t>Is this information available on the LGUs' or any government or company websites?</t>
  </si>
  <si>
    <t>The tax offices at the local units have the list of all entities that exercise activity in their territory, currently, despite the complicated procedure, they have the possibilities. In the project implemented by ALB EITI in cooperation with the OSCE, it was concluded that these procedures should be simplified. It has been proposed to the Government and the problem is the way to solve it.</t>
  </si>
  <si>
    <t>Revenue-sharing mechanism 2</t>
  </si>
  <si>
    <t>See questions above.</t>
  </si>
  <si>
    <t>Has the MSG agreed a procedure to address data quality and assurance of information on such transfers, in accordance with Requirement 4.9?</t>
  </si>
  <si>
    <t>Discussed in Chapters 3, 4, 5, 7, and 10 of EITI Report; https://www.albeiti.org/site/wp-content/uploads/2020/12/EITI-REPORT-ENG-_FinalNEW.pdf</t>
  </si>
  <si>
    <t xml:space="preserve">1.The procedures to address data quality and assurance are explained in EITI Report 125 pages.    In Chapter 6.2 -  Revenue allocation procedure
Instruction no. 26, dated 4.9.2008 “On national taxes”, as amended, sets the 
reconciliation procedures necessary to ensure accurate allocation of royalty. 
Based on the instruction, within the 30th of each month, the LGU(s) where 
the subject holding an exploitation mining permit conducts their extractive 
activities, is responsible for conducting a reconciliation procedure with the 
regional directorate of taxes and the respective branches of the directorate 
of customs regarding the royalty they have collected from the extractive 
industry. A copy of the reconciliation should be to the Ministry of Finance and 
Economy (MFE), specifically to the General Directorate of Budget (GDB), by 
the 5th of the following month. 
Simultaneously, the regional directorates of taxes and customs branches 
provide the GDB with a set of analytical information regarding the amount of 
royalty collected, the taxed subjects and the LGUs where they conduct their 
activity. This information is delivered within the 30th of each month. 
The Ministry of Finance and Economy (MFE) is accountable for the transfer of 
royalty to the respective LGUs.                                                          2. The revenues are beeing transferred to the respective LGUs and become part of the respective budget. The LGUs decide by itselfes for their priorities and invesments and manage the revenues in accordance with applicable albanian Law.              3. During 2019 Alb-EITI, OSCE Presence in Albania and Agency for Support of Local Self-Government (Ministry of Interior) organized roundtables and workshops on the Impact of Rent on Sustainable Development with LGUs in areas where extractives have an impact; https://www.albeiti.org/site/takim-per-impaktin-e-rentes-mbi-zhvillimin-e-qendrueshem/ </t>
  </si>
  <si>
    <t>Section 6.2.1 contains a discussion about discrepancies between the 5% legal requirement and the actual aggregated subnational transfer amount disclosed by the MFE.  For example, different government agencies used different company classification systems and definitions of “extractive sector”.  In terms of the magnitude of the discrepancies, the difference between transferable royalty and actual royalty transferred to LGUs was 4% in 2018 and 24% in 2017.  For the disaggregated analysis, the MSG selected six LGUs representing major extracting regions.  The report notes that not all responses were complete (two municipalities did not report on royalty payments received, which impacted on the quality of the analysis).  For municipalities with complete responses, the reconciliation found significant differences between LGU reporting of receipts and transfers disclosed by the MFE (see p.128 which does not include calculated transfers based on formula which could vary from transfers as per MFE).  The IA recommendations in the 2016 report are repeated in the 2018 report, including for the MSG to include reconciliation of subnational transfers of royalty in future reporting, including company-by-company analysis (now included in Section 7.4.5). </t>
  </si>
  <si>
    <t>Please clarify how the MSG agreed which mandatory subnational transfers are considered to be material. You can add a reference to the MSG meeting or any other relevant document.
Please clarify if the MSG has taken action on the IA recommendations from 2016, repeated in the 2018 report, on the reconciliation of subnational transfers of royalty.  What is the MSG approach to the issue?</t>
  </si>
  <si>
    <t xml:space="preserve">Currently, the local units based on the law on taxes and fees in the Republic of Albania collect revenues from the extractive industry entities as well as all other entities.
From the central government, the local units with activity in the extractive industry benefit only 5% of the rent collected from the activity of the subjects that exercise activity in their territory.                                        </t>
  </si>
  <si>
    <t>Has the MSG reported on how extractive revenues earmarked for specific programmes or investments at the subnational level are managed, and actual disbursements?</t>
  </si>
  <si>
    <t xml:space="preserve">No discussion in the report about earmarked revenues. </t>
  </si>
  <si>
    <t>Has the MSG provided recommendations to improve the revenue sharing mechanism, ensure the traceability of shares of extractive revenues at the local level, strengthen the management of extractive revenues at the local level, and improve the accessibility of and timeliness of such information?</t>
  </si>
  <si>
    <t>https://www.albeiti.org/site/takim-per-impaktin-e-rentes-mbi-zhvillimin-e-qendrueshem/</t>
  </si>
  <si>
    <t>Please provide a brief summary of the MSG recommendations.</t>
  </si>
  <si>
    <t>The project, implemented in cooperation with the OSCE, concluded in two requests the simplification of transfer procedures and the increase of the% of rent that should benefit local units.                   Through the Deputy Minister and the Chairman of the MSG, contacts have been established with the government for the realization of both requests.</t>
  </si>
  <si>
    <t>Requirement 5.3: Additional information on revenue management and expenditures</t>
  </si>
  <si>
    <t>Objective of Requirement 5.3</t>
  </si>
  <si>
    <t>Progress towards the objective of the requirement, to strengthen public oversight of the management of extractive revenues, the use of extractives revenues to fund specific public expenditures and the assumptions underlying the budget process.</t>
  </si>
  <si>
    <t xml:space="preserve">Question about whether government earmarks extractive revenue for expenditure on specific programmes. Note, 5.3 is encouraged and is not strictly required for compliance. </t>
  </si>
  <si>
    <t>Does the government disclose whether any extractive sector revenues are earmarked (i.e. pinned to specific uses, programmes, geographical zones)? - add rows if several</t>
  </si>
  <si>
    <t xml:space="preserve">www.akbn.gov.al ;     financat.gov.al. tatime.gov.al;                                     Revenue allocation procedure : Instruction no. 26, dated 4.9.2008 “On national taxes”, as amended, sets the reconciliation procedures necessary to ensure accurate allocation of royalty. </t>
  </si>
  <si>
    <t>EITI Report page 50            ( Main Revenues from Oil sector 2018 ).                           EITI Report page 92 ( main Revenue from Mining sector 2018 )</t>
  </si>
  <si>
    <t xml:space="preserve">The information on pages 50 and 92 are on revenues, not on expenditure.  The report does not mention government budget earmarks for specific expenditure or geographic regions. </t>
  </si>
  <si>
    <t xml:space="preserve">The answer appears to misunderstand the question. Please clarify if the government pins revenue from the extractive industries to any specific expenditure such as a particular programme. </t>
  </si>
  <si>
    <t>Revenues from EI become part of the state annual budget and programmed accordingly</t>
  </si>
  <si>
    <t xml:space="preserve">Does the government disclose a description of the country’s budget and audit processes? </t>
  </si>
  <si>
    <t>www.financa.gov.al; www.akbn.gov.al</t>
  </si>
  <si>
    <t xml:space="preserve">EITI Reporting in Albania, for the Mining and Petroleum sector,is regulated through Law No.10304 “On the Mining sector in the Republic of Albania”, dated 15 July 2010(as amended in March 2015) and Law no.7746 “On Petroleum (Exploration and Production)” dated 28 July 1993 (as amended in October 2014), respectively.                         Both laws demand the reporting of flows originating from the licensees operating in the oil and mining sectors, as well as the reporting of the recipient counterparties including the General Directorate of Taxes, Albanian Custom Administration and the central and local public institutions,which collect revenue from the sector.Companies operating in the hydropower sector are not legally bound to report. Several  of the reporting companies are subject to mandatory statutory audit, as stipulated by  the Law on Audit no. 10091.            The legal requirements are described in detail in the EITI Report section 7.3.1.  Assessment is based on publically available data, company and DPT reporting.                    AKBN performs its own audit of the performance of the petroleum agreements, mining licenses and hydropower concessions operating in Albania. AKBN has reported data based on its role as “supervisor”.                             As noted above government entities including the General Directorate of Taxes, Albanian Customs Administration, AKBN, Local Government Units etc., do not publish annual financial statements or undergo through annual financial audits. However, these entities provide key inputs for the numbers and contextual information reported under EITI, and present a basis for reconciliation for the numbers reported by private entities. As shown in the EITI Report, most public reporting entities have been audited by KLSH in the relevant period. </t>
  </si>
  <si>
    <t>The report discusses the auditing process, including standards and links to disclosure of compliance and performance audits for government entities.  However, the report does not provide a description of the state budget expenditures.  The revenue allocation section only discusses subnational transfers. More could be done to provide contextual information about the budget process, perhaps drawing from work by the OGP to secure Albanian government commitments for greater disclosure.  For example, as part of the OGP action plan, the Ministry of Finance published a Citizens Budget for 2018 and several ministries and agencies published monitoring reports.  The MSG could reference such information to improve the quality of the report discussion about revenue management and expenditure.  </t>
  </si>
  <si>
    <t>Does the government disclose publicly available information about budgets and 
expenditures? - add rows if several</t>
  </si>
  <si>
    <t>State budget : www.finanacat.gov.al</t>
  </si>
  <si>
    <t>Requirement 6.1: Social and environmental expenditures</t>
  </si>
  <si>
    <t>Objective of Requirement 6.1</t>
  </si>
  <si>
    <t xml:space="preserve">Progress towards the objective of the requirement, to enable public understanding of extractive companies’ social and environmental contributions and provide a basis for assessing extractive companies’ compliance with their legal and contractual obligations to undertake social and environmental expenditures. </t>
  </si>
  <si>
    <t xml:space="preserve">Question about applicability of the requirement with regard to mandatory social payments. </t>
  </si>
  <si>
    <t>Is Requirement 6.1 applicable in the period under review?</t>
  </si>
  <si>
    <t xml:space="preserve">Need to clarify applicability.  The report presents mixed messages. </t>
  </si>
  <si>
    <t>Please confirm whether there are mandatory social and environmental payments.</t>
  </si>
  <si>
    <t>Social expenditures there are not mandatory.   Environmental payments are mansatory</t>
  </si>
  <si>
    <t>Social expenditures</t>
  </si>
  <si>
    <t>Does the government disclose information on social expenditures?</t>
  </si>
  <si>
    <t xml:space="preserve">Petroleum Agreements  and Mining Consession Agreements currently-in-force do not include mandatory Social payments to be performed by the Oil and Mining companies in the benefit of the communities.                 The timing and amount of the Social payments is decided by the oil and mining companies at their discretion.                            The companies must disclose the budgeted expenses to AKBN / Albpetrol for approval as part of annual budget approval.                                                         Article 6 of the Petroleum Law contains certain general obligations for the Contractor with regard to the Social impact of its activities such as:               1. Showing due care for the welfare of the people living in the zone where the operations are performed;  2.  Considering the employment and qualification of the Albanian citizens, and the contracting of domestic services and goods, as a priority.  However, the Petroleum Law does not postulate any specific material social expenditures, nor does it inforce the elements listed above.                                                     </t>
  </si>
  <si>
    <t xml:space="preserve">EITI Report page 49;     AlbEITI realised on 2020 a Study on Social Impact of EI - in Albeiti web page : http://www.albeiti.org/wp-content/uploads/2021/02/Social-impact-of-EI-in-Albania_Final-Draft_EN_EXE.pdf          </t>
  </si>
  <si>
    <t>Section 3.4.1 “The Government and the oil companies engaged in petroleum sector informed that currently-in-force Petroleum Agreements do not include mandatory social payments to be performed by the oil companies in the benefit of the communities.”  Companies decide the timing and amount of social payments at their own discretion. These payments must be disclosed to AKBN/Albpetrol for approval as part of the annual budget processing (p.54).  However, the report also notes that oil and gas companies make social and/or environmental contributions to the communities where they operate based on contractual obligations, legal requirements, or on a voluntary basis (p.180).  In the mining sector, concession agreements and permits do not require mandatory social payments (p.91).  However, in the overview of revenue streams and MSG reconciliation process, the report notes that “companies were asked to declare details of mandatory social payments referred in their license arrangement. The recipient of the payment was not required to confirm the receipt and accordingly, any payments declared were not reconciled between paying and receiving entities.”</t>
  </si>
  <si>
    <t xml:space="preserve">Since the MSG were asking companies for details of mandatory social payments, please clarify whether Albania actually has any requirements, for example, under the local content requirements of the Petroleum Law or in the contracts. </t>
  </si>
  <si>
    <t xml:space="preserve">Petroleum Agreements  and Mining Consession Agreements currently-in-force do not include mandatory Social payments to be performed by the Oil and Mining companies in the benefit of the communities. The timing and amount of the Social payments is decided by the oil and mining companies at their discretion.      </t>
  </si>
  <si>
    <t>If yes, what was the total mandatory social expenditures received?</t>
  </si>
  <si>
    <t>If yes, what was the total voluntary social expenditures received?</t>
  </si>
  <si>
    <t>Have government's public disclosures of mandatory social expenditures been disaggregated by payment type, company, between cash and in-kind and include information on the nature of in-kind expenditures and the identity of any non-government beneficiaries?</t>
  </si>
  <si>
    <t>If yes, have mandatory social expenditures been disclosed, with appropriate attention to data quality in accordance with Requirement 4.9?</t>
  </si>
  <si>
    <t>Do companies disclose information on social expenditures?</t>
  </si>
  <si>
    <t>Anyway, the Financial statements of all companies operating in Albania are publically available and can be accessed on NBC’s official website.</t>
  </si>
  <si>
    <t>Does this mean that information on all social expenditures is publicly disclosed? Can you provide a specific example?</t>
  </si>
  <si>
    <t>If yes, what was the total mandatory social expenditures paid?</t>
  </si>
  <si>
    <t>If yes, what was the total voluntary social expenditures paid?</t>
  </si>
  <si>
    <t>Have companies' public disclosures of mandatory social expenditures been disaggregated by payment type, company, between cash and in-kind and include information on the nature of in-kind expenditures and the identity of any non-government beneficiaries?</t>
  </si>
  <si>
    <t>Environmental payments</t>
  </si>
  <si>
    <t>Does the government disclose information on environmental payments?</t>
  </si>
  <si>
    <t>EITI reporting / systematically disclosed</t>
  </si>
  <si>
    <r>
      <t xml:space="preserve">Albanian Environmental Protection Law stipulates that before initiating operations and in order to obtain the requirement permissions, any subject has to carry an Environment Impact Assessment , with the aim to identify the risks and prevent them in due time.   An operator carrying out an activity with an impact on the quality of the environment is responsible pursuant to Article 50, point 1 and 6 of the Law on Environment for:                    •      Taking the required preventive measures;       •      Remedying the harm and rehabilitation the environment;                       •      Informing and notifying the National Environment Agency for the potential harm or specific risks that the environment is exposed due to its activity.                       In the case of Petroleum operations, a subject is obliged to obtain an Environmental permit as per the Law on Environmental Permits, which determines the rights and obligations of the operator.                   Failure to comply with such rules constitutes a violation of the Law and is punishable from the Inspectorate of Environment with an administrative fine.           Recently the Minister approved the Regulation on waste of Drilling, regulation sets out rules with regard to the treatment, transport and annihilation of waste from the drilling of wells .                           In addition to the above, Petroleum Agreements usually contain detailed provisions with regard to Environment protection, rehabilitation etc. Such provisions are obligatory and charge the Contractor with additional responsibilities with regard to environment protection.                          In the official web of Ministry of Environment and Turism - the Document of Environment Politics and Strategy : </t>
    </r>
    <r>
      <rPr>
        <u/>
        <sz val="11"/>
        <color rgb="FF000000"/>
        <rFont val="Franklin Gothic Book"/>
        <family val="2"/>
      </rPr>
      <t xml:space="preserve">https://turizmi.gov.al/wp-content/uploads/2020/07/Dokumenti-i-Politikave-Strategjike_AL.pdf         </t>
    </r>
    <r>
      <rPr>
        <sz val="11"/>
        <color rgb="FF000000"/>
        <rFont val="Franklin Gothic Book"/>
        <family val="2"/>
      </rPr>
      <t>Article 6.2.2. in this Strategy document illustrate The Role and the Responsabilities of the Ministry of Energy and Infrastructure in these procedures.</t>
    </r>
  </si>
  <si>
    <t>Albeiti realised on 2020 a Study on Environmental Impact of EITI, in Albeiti web : https://www.albeiti.org/site/wpcontent/uploads/2021/01/AL-AB-BA1-Albania-EITI-Environment-Scoping-Study-Final-Report_English-signed.pdf;                              EITI Report page 76</t>
  </si>
  <si>
    <t>Can you please clarify if there are any mandatory (required by law and/or contract/license) environmental payments? Are they material?</t>
  </si>
  <si>
    <t xml:space="preserve">The mining legal framework and the Enironmental law request that before realising the Mining contract / licence the company is obliged  to paid the value of Environmental impact tax.     Also in the Mining programm is defined that  company is obliged to return the site  in the previous state in the enironmental poit of view  </t>
  </si>
  <si>
    <t>If yes, what was the total mandatory environmental payments?</t>
  </si>
  <si>
    <t xml:space="preserve">Carbon Tax in Oil Industry : 29,78 mil ALL;  Carbon tax Mining Sector   - 85.52 Mil. ALL  / 0.79 mil USD ( 0,58 % of Total Revenue  135.65 Mil. USD  ) </t>
  </si>
  <si>
    <t>EITI Report page 48 Revenue Stream for Oil Industry;  Page 77 Revenue Stream Mining Industry</t>
  </si>
  <si>
    <t>Please add all relevant values in column D.</t>
  </si>
  <si>
    <t>If yes, what was the total voluntary environmental payments?</t>
  </si>
  <si>
    <t xml:space="preserve">Bankers Petroleum paid  USD 448 thousand in 2018  in Environmental investments.                    Sherwood Internacional Petroleum Ltd paid approximately USD 4,000, and AnioOil &amp; Gas sha paid USD 2,300 in 2018.  </t>
  </si>
  <si>
    <t>If yes, have mandatory environmental expenditures been disclosed, with appropriate attention to data quality in accordance with Requirement 4.9?</t>
  </si>
  <si>
    <t xml:space="preserve">Albania actually has addopted EU legal framework regarding Environment Impact and protection and these data are in fully compliance with EU standards. </t>
  </si>
  <si>
    <t>Please clarify this question. Are there any mandatory and material environmental payments? Is it possible to reconcile such payments?</t>
  </si>
  <si>
    <t>Requirement 6.2: SOE quasi-fiscal expenditures</t>
  </si>
  <si>
    <t>Objective of Requirement 6.2</t>
  </si>
  <si>
    <t xml:space="preserve">Progress towards the objective of the requirement, to ensure transparency and accountability in the management of extractive-funded state-owned enterprise expenditures on behalf of the government that are not reflected in the national budget. </t>
  </si>
  <si>
    <t>Is Requirement 6.2 applicable in the period under review?</t>
  </si>
  <si>
    <t>Quasi-fiscal expenditures type 1</t>
  </si>
  <si>
    <t>Does the government or SOEs disclose information on quasi-fiscal expenditures?</t>
  </si>
  <si>
    <t>In the MSG meeting dated 27 Junuary 2019, in the Decision nr. 3  it is precised :                                    A. In accordance with requirement 6.2 of the EITI Standard, the EITI Albania MSG decided that agrees with IA statement in the EITI Report regarding the quasi-fiscal expenditures and that the law and the regulations governing the activity of Albpetrol sh.a. do not foresee such expenditures.                              B. The EITI Albania MSG, Also stated that the Albanian legal framework does not foresee any obligation for “quasi-fiscal expenditures” nor for the licensed companies operating in the extractive industry in Albania.</t>
  </si>
  <si>
    <t>https://www.albeiti.org/site/en/year-2019/</t>
  </si>
  <si>
    <t>If yes, what was the total value of quasi-fiscal expenditures performed by SOEs?</t>
  </si>
  <si>
    <t>If yes, were public disclosures of quasi-fiscal expenditures disaggregated to levels commensurate with Requirement 4.7?</t>
  </si>
  <si>
    <t>If yes, were public disclosures of quasi-fiscal expenditures comprehensive?</t>
  </si>
  <si>
    <t>If yes, were quasi-fiscal expenditures publicly disclosed with appropriate attention to data quality in accordance with Requirement 4.9?</t>
  </si>
  <si>
    <t>Quasi-fiscal expenditures type 2</t>
  </si>
  <si>
    <t>Requirement 6.3: Contribution of the extractive sector to the economy</t>
  </si>
  <si>
    <t>Objective of Requirement 6.3</t>
  </si>
  <si>
    <t>Progress towards the objective of the requirement, to ensure a public understanding of the extractive industries’ contribution to the national economy and the level of natural resource dependency in the economy.</t>
  </si>
  <si>
    <t>Does the government disclose information on the contribution of the extractive industries to the economy?</t>
  </si>
  <si>
    <t xml:space="preserve"> https://www.opendata-albeiti.org/</t>
  </si>
  <si>
    <t>EITI Report page reference 6, 9.</t>
  </si>
  <si>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</si>
  <si>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&lt; 100,534,000,000&gt;</t>
  </si>
  <si>
    <t>EITI Report page reference 9.</t>
  </si>
  <si>
    <t>Gross Domestic Product ASM and informal sector</t>
  </si>
  <si>
    <t>&lt; 15,140,897,317 &gt;</t>
  </si>
  <si>
    <t>http://www.instat.gov.al/al/temat/ekonomi-dhe-financ%C3%AB/llogarit%C3%AB-komb%C3%ABtare-gdp/#tab2</t>
  </si>
  <si>
    <t>Gross Domestic Product - all sectors</t>
  </si>
  <si>
    <t>&lt; 1,635,715 &gt;</t>
  </si>
  <si>
    <t>Government revenue - extractive industries</t>
  </si>
  <si>
    <t>&lt; 355,000,000&gt;</t>
  </si>
  <si>
    <t>EITI Report page reference 13.</t>
  </si>
  <si>
    <t>Government revenue - all sectors</t>
  </si>
  <si>
    <t>&lt; 15,122,479,186&gt;</t>
  </si>
  <si>
    <t>Exports - extractive industries</t>
  </si>
  <si>
    <t>&lt; 471.785,384&gt;</t>
  </si>
  <si>
    <t>Exports - all sectors</t>
  </si>
  <si>
    <t>&lt; 2,654,949,121&gt;</t>
  </si>
  <si>
    <t>Employment - extractive sector - male</t>
  </si>
  <si>
    <t>&lt; 8371&gt;</t>
  </si>
  <si>
    <t>https://www.albeiti.org/site/wp-content/uploads/2021/02/Social-impact-of-EI-in-Albania_Final-Draft_AL_EXE.pdf ( page 47)</t>
  </si>
  <si>
    <t>people</t>
  </si>
  <si>
    <t>Employment - extractive sector - female</t>
  </si>
  <si>
    <t>&lt; 962&gt;</t>
  </si>
  <si>
    <t xml:space="preserve">http://www.instat.gov.al/media/8713/burra-dhe-gra.  pdf(page 78). https://www.albeiti.org/site/wp-content/uploads/2021/02/Social-impact-of-EI-in-Albania_Final-Draft_AL_EXE.pdf ( page 47)  </t>
  </si>
  <si>
    <t>Employment - extractive sector</t>
  </si>
  <si>
    <t>&lt; 9,333&gt;</t>
  </si>
  <si>
    <t>people     http://www.instat.gov.al/media/8713/burra-dhe-gra.pdf</t>
  </si>
  <si>
    <t>EITI Report page reference 31, 64.</t>
  </si>
  <si>
    <t>Employment - all sectors</t>
  </si>
  <si>
    <t>&lt; 1,722,194 &gt;</t>
  </si>
  <si>
    <t xml:space="preserve">    http://www.instat.gov.al/media/8713/burra-dhe-gra.pdf</t>
  </si>
  <si>
    <t>Investment - extractive sector</t>
  </si>
  <si>
    <t>&lt; 18.528 &gt;</t>
  </si>
  <si>
    <t>http://databaza.instat.gov.al/pxweb/sq/DST/START__EE/SSEO3/table/tableViewLayout2/?rxid=a58f84a5-0f90-4f47-9f7b-39ff278e6e58</t>
  </si>
  <si>
    <t>Investment - all sectors</t>
  </si>
  <si>
    <t>&lt; 238.145 &gt;</t>
  </si>
  <si>
    <t>Does the government disclose information on the location of the major extractive activities in the country?</t>
  </si>
  <si>
    <t xml:space="preserve">http://www.albpetrol.al/rezervat-gjeologjike/. https://miningcadastre.albeiti.org/. https://www.albeiti.org/site/regjistri-minerar/; . https://www.albeiti.org/site/regjistri-hidrokarbur/; </t>
  </si>
  <si>
    <t>EITI Report page reference 23, 61, 68, 71, 72, 73.</t>
  </si>
  <si>
    <t>Requirement 6.4: Environmental impact</t>
  </si>
  <si>
    <t>Objective of Requirement 6.4</t>
  </si>
  <si>
    <t>Progress towards the objective of the requirement, to provide a basis for stakeholders to assess the adequacy of the regulatory framework and monitoring efforts to manage the environmental impact of extractive industries, and to assess extractive companies’ adherence to environmental obligations.</t>
  </si>
  <si>
    <t>Is Requirement 6.4 applicable in the period under review?</t>
  </si>
  <si>
    <t xml:space="preserve">The requirement is applicable, but please note 6.4 is encourag ed and is not strictly required for compliance.  </t>
  </si>
  <si>
    <t>the relevant legal and administrative rules for environmental management?</t>
  </si>
  <si>
    <t>EITI Report page reference 55, 56.,81,82.</t>
  </si>
  <si>
    <t xml:space="preserve">The state authority for environmental monitoring is: - National Environmental Agency (A.K.M), &lt;www.akm.gov.al&gt;. under Ministry of Environment and Tourism.                                                    AKM every year prepares the annual official National Environmental Monitoring Plan (http://www.akm.gov.al/assets/pkmm-2018.doc-pdf.pdf).                                                  The National Agency of Natural Resources (A.K.B.N) based on the Mining Law and the Hydrocarbon Law follows the implementation of Environmental rules in the extractive industry sector.  On 2011 a DCM approved the form and conditions for Enevironmental Impact Reabiliatation of EI. AKhttp://www.akbn.gov.al/vendim-nr440-date-1662011-per-miratimin-e-formes-te-kushteve-te-rikthimit-dhe-te-menyres-se-llogaritjes-te-garancive-financiare-per-rehabilitimin-e-mjedisit-per-realizimin-e-programit-minimal-te-punes/                                                             http://www.akm.gov.al/assets/pkmm_2021_web20.pdf.                                                                                             </t>
  </si>
  <si>
    <t>The report provides an overview of the Albanian laws and procedures for environmental protection applicable to the mining sector (Section 4.3.3, p.77-78). The description includes requirements for companies holding mining permits and penalties for non-compliance with rules.  A similar overview is provided for the oil and gas industry (Section 3.4.2, p.55-56).  The MSG appears to have gone beyond the requirement by including information about environmental impact rules for the hydropower sector, specifically the rules and requirements related to the concession process. </t>
  </si>
  <si>
    <t>databases containing environmental impact assessments, certification schemes or similar documentation of environmental management?</t>
  </si>
  <si>
    <t>https://www.opendata-albeiti.org/  .                                       (Albania EITI Final Environment Scoping Study Report for the Extractive Industries)</t>
  </si>
  <si>
    <t>AKBN collects data on compliance with environmental terms of licenses and concessions, which are used in the auditing procedure (p.136).  Disclosure of documentation about environmental rehabilitation projects and costs are among the recommendations to improve the quality of contextual information presented in the report (p.197).  A further recommendation is for the AKBN to summarize facts based on annual environmental studies highlighting risks and trends on a country level, as well as specific areas with a high concentration of extractive activities.</t>
  </si>
  <si>
    <t>other relevant information on environmental monitoring procedures and administration?</t>
  </si>
  <si>
    <t xml:space="preserve"> https://www.google.com/search?q=Ligji+nr+10304%2C+dat%C3%AB+15.07.2010+%E2%80%9CP%C3%ABr+sektorin+minerar+n%C3%AB+Republik%C3%ABn+e+Shqip%C3%ABris%C3%AB      .  http://www.akm.gov.al/assets/ligji-nr.-10431%2C-dat%C3%AB-9.6.2011--p%C3%ABr-mbrojtjen-e-mjedisit.pdf                                                                                   https://www.google.com/search?q=Udh%C3%ABzim+Nr.+6%2C+dat%C3%AB+27.12.2006+%E2%80%9CP%C3%ABr+miratimin+e+metodologjis%C3%AB+s%C3%AB+vler%C3%ABsimit+paraprak+t%C3%AB+ndikimeve+n%C3%AB+mjedis+t%C3%AB+nj%C3%AB+veprimtarie%E2%80%9D.&amp;oq .                                 https://www.google.com/search?q=igji+p%C3%ABr+Naft%C3%ABn+(K%C3%ABrkimi+dhe+Prodhimi)</t>
  </si>
  <si>
    <t>The MSG has defined objectives and scope of work in this area.  The work plan for 2021-22 includes activities focussed on assessing the impact of oil extraction activities, related to technical processes, seismic oscillations, soil and water pollution and the impact it has on the lives of the respective areas’ residents.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</si>
</sst>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3" formatCode="_(* #,##0.00_);_(* \(#,##0.00\);_(* &quot;-&quot;??_);_(@_)"/>
    <numFmt numFmtId="164" formatCode="_-* #,##0.00_-;\-* #,##0.00_-;_-* &quot;-&quot;??_-;_-@_-"/>
    <numFmt numFmtId="165" formatCode="_-* #,##0.00\ _L_e_k_ë_-;\-* #,##0.00\ _L_e_k_ë_-;_-* &quot;-&quot;??\ _L_e_k_ë_-;_-@_-"/>
    <numFmt numFmtId="166" formatCode="_ * #,##0.00_ ;_ * \-#,##0.00_ ;_ * &quot;-&quot;??_ ;_ @_ "/>
    <numFmt numFmtId="167" formatCode="_ * #,##0_ ;_ * \-#,##0_ ;_ * &quot;-&quot;??_ ;_ @_ "/>
    <numFmt numFmtId="168" formatCode="yyyy\-mm\-dd"/>
    <numFmt numFmtId="169" formatCode="_ * #,##0.0000_ ;_ * \-#,##0.0000_ ;_ * &quot;-&quot;??_ ;_ @_ "/>
    <numFmt numFmtId="170" formatCode="0.0%"/>
    <numFmt numFmtId="171" formatCode="_-* #,##0_-;\-* #,##0_-;_-* &quot;-&quot;??_-;_-@_-"/>
    <numFmt numFmtId="172" formatCode="_(* #,##0_);_(* \(#,##0\);_(* &quot;-&quot;??_);_(@_)"/>
    <numFmt numFmtId="173" formatCode="_-* #,##0\ _€_-;\-* #,##0\ _€_-;_-* &quot;-&quot;??\ _€_-;_-@_-"/>
    <numFmt numFmtId="174" formatCode="_-* #,##0\ _L_e_k_ë_-;\-* #,##0\ _L_e_k_ë_-;_-* &quot;-&quot;??\ _L_e_k_ë_-;_-@_-"/>
  </numFmts>
  <fonts count="125">
    <font>
      <sz val="12"/>
      <color theme="1"/>
      <name val="Calibri"/>
      <family val="2"/>
      <scheme val="minor"/>
    </font>
    <font>
      <sz val="11"/>
      <color theme="1"/>
      <name val="Franklin Gothic Book"/>
      <family val="2"/>
    </font>
    <font>
      <sz val="12"/>
      <color theme="1"/>
      <name val="Calibri"/>
      <family val="2"/>
      <scheme val="minor"/>
    </font>
    <font>
      <u/>
      <sz val="12"/>
      <color theme="1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b/>
      <i/>
      <sz val="11"/>
      <name val="Franklin Gothic Book"/>
      <family val="2"/>
    </font>
    <font>
      <i/>
      <u/>
      <sz val="11"/>
      <name val="Franklin Gothic Book"/>
      <family val="2"/>
    </font>
    <font>
      <b/>
      <i/>
      <u/>
      <sz val="11"/>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u/>
      <sz val="11"/>
      <color rgb="FF0076AF"/>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b/>
      <sz val="20"/>
      <color rgb="FF000000"/>
      <name val="Franklin Gothic Book"/>
      <family val="2"/>
    </font>
    <font>
      <b/>
      <sz val="20"/>
      <color theme="1"/>
      <name val="Franklin Gothic Book"/>
      <family val="2"/>
    </font>
    <font>
      <b/>
      <u/>
      <sz val="12"/>
      <name val="Franklin Gothic Book"/>
      <family val="2"/>
    </font>
    <font>
      <b/>
      <sz val="12"/>
      <name val="Franklin Gothic Book"/>
      <family val="2"/>
    </font>
    <font>
      <i/>
      <sz val="12"/>
      <name val="Franklin Gothic Book"/>
      <family val="2"/>
    </font>
    <font>
      <sz val="12"/>
      <name val="Franklin Gothic Book"/>
      <family val="2"/>
    </font>
    <font>
      <sz val="9"/>
      <color indexed="81"/>
      <name val="Tahoma"/>
      <family val="2"/>
    </font>
    <font>
      <b/>
      <sz val="9"/>
      <color indexed="81"/>
      <name val="Tahoma"/>
      <family val="2"/>
    </font>
    <font>
      <i/>
      <sz val="11"/>
      <color rgb="FFFF0000"/>
      <name val="Franklin Gothic Book"/>
      <family val="2"/>
    </font>
    <font>
      <sz val="11"/>
      <color rgb="FF202124"/>
      <name val="Inherit"/>
    </font>
    <font>
      <sz val="10"/>
      <color theme="1"/>
      <name val="Franklin Gothic Book"/>
      <family val="2"/>
    </font>
    <font>
      <b/>
      <sz val="10"/>
      <color rgb="FF000000"/>
      <name val="Franklin Gothic Book"/>
      <family val="2"/>
    </font>
    <font>
      <i/>
      <u/>
      <sz val="10"/>
      <color theme="1"/>
      <name val="Franklin Gothic Book"/>
      <family val="2"/>
    </font>
    <font>
      <i/>
      <sz val="10"/>
      <color rgb="FF000000"/>
      <name val="Franklin Gothic Book"/>
      <family val="2"/>
    </font>
    <font>
      <b/>
      <i/>
      <u/>
      <sz val="10"/>
      <color rgb="FF000000"/>
      <name val="Franklin Gothic Book"/>
      <family val="2"/>
    </font>
    <font>
      <b/>
      <i/>
      <u/>
      <sz val="10"/>
      <color theme="1"/>
      <name val="Franklin Gothic Book"/>
      <family val="2"/>
    </font>
    <font>
      <i/>
      <sz val="10"/>
      <color theme="1"/>
      <name val="Franklin Gothic Book"/>
      <family val="2"/>
    </font>
    <font>
      <b/>
      <sz val="18"/>
      <color rgb="FFFF0000"/>
      <name val="Franklin Gothic Book"/>
      <family val="2"/>
    </font>
    <font>
      <b/>
      <sz val="12"/>
      <color rgb="FF0076AF"/>
      <name val="Franklin Gothic Book"/>
      <family val="2"/>
    </font>
    <font>
      <b/>
      <sz val="12"/>
      <color theme="10"/>
      <name val="Franklin Gothic Book"/>
      <family val="2"/>
    </font>
    <font>
      <b/>
      <sz val="10"/>
      <color rgb="FFFF0000"/>
      <name val="Franklin Gothic Book"/>
      <family val="2"/>
    </font>
    <font>
      <b/>
      <sz val="11"/>
      <color rgb="FFFF0000"/>
      <name val="Franklin Gothic Book"/>
      <family val="2"/>
    </font>
    <font>
      <b/>
      <u/>
      <sz val="11"/>
      <color rgb="FFFF0000"/>
      <name val="Franklin Gothic Book"/>
      <family val="2"/>
    </font>
    <font>
      <b/>
      <sz val="11"/>
      <color theme="10"/>
      <name val="Franklin Gothic Book"/>
      <family val="2"/>
    </font>
    <font>
      <b/>
      <sz val="20"/>
      <color rgb="FFFF0000"/>
      <name val="Franklin Gothic Book"/>
      <family val="2"/>
    </font>
    <font>
      <sz val="12"/>
      <color rgb="FFFF0000"/>
      <name val="Franklin Gothic Book"/>
      <family val="2"/>
    </font>
    <font>
      <b/>
      <sz val="12"/>
      <color rgb="FFFF0000"/>
      <name val="Franklin Gothic Book"/>
      <family val="2"/>
    </font>
    <font>
      <b/>
      <u/>
      <sz val="14"/>
      <color rgb="FF000000"/>
      <name val="Franklin Gothic Book"/>
      <family val="2"/>
    </font>
    <font>
      <u/>
      <sz val="14"/>
      <color theme="1"/>
      <name val="Franklin Gothic Book"/>
      <family val="2"/>
    </font>
    <font>
      <b/>
      <u/>
      <sz val="12"/>
      <color theme="1"/>
      <name val="Franklin Gothic Book"/>
      <family val="2"/>
    </font>
    <font>
      <b/>
      <u/>
      <sz val="12"/>
      <color theme="10"/>
      <name val="Calibri"/>
      <family val="2"/>
      <scheme val="minor"/>
    </font>
    <font>
      <b/>
      <sz val="12"/>
      <color rgb="FFFF0000"/>
      <name val="Times New Roman"/>
      <family val="1"/>
    </font>
    <font>
      <b/>
      <sz val="12"/>
      <color theme="1"/>
      <name val="Times New Roman"/>
      <family val="1"/>
    </font>
    <font>
      <b/>
      <i/>
      <sz val="12"/>
      <color rgb="FFFF0000"/>
      <name val="Times New Roman"/>
      <family val="1"/>
    </font>
    <font>
      <b/>
      <sz val="14"/>
      <color rgb="FFFF0000"/>
      <name val="Franklin Gothic Book"/>
      <family val="2"/>
    </font>
    <font>
      <b/>
      <i/>
      <sz val="11"/>
      <color rgb="FFFF0000"/>
      <name val="Franklin Gothic Book"/>
      <family val="2"/>
    </font>
    <font>
      <sz val="9"/>
      <color rgb="FF000000"/>
      <name val="Verdana"/>
      <family val="2"/>
    </font>
    <font>
      <b/>
      <sz val="12"/>
      <color theme="1"/>
      <name val="Calibri"/>
      <family val="2"/>
      <scheme val="minor"/>
    </font>
    <font>
      <sz val="14"/>
      <color theme="1"/>
      <name val="Franklin Gothic Book"/>
      <family val="2"/>
    </font>
    <font>
      <b/>
      <sz val="14"/>
      <color theme="1"/>
      <name val="Franklin Gothic Book"/>
      <family val="2"/>
    </font>
    <font>
      <b/>
      <sz val="14"/>
      <color rgb="FF00B050"/>
      <name val="Franklin Gothic Book"/>
      <family val="2"/>
    </font>
    <font>
      <b/>
      <u/>
      <sz val="11"/>
      <color rgb="FF188FBB"/>
      <name val="Franklin Gothic Book"/>
      <family val="2"/>
    </font>
    <font>
      <b/>
      <sz val="14"/>
      <color rgb="FFFF0000"/>
      <name val="Times New Roman"/>
      <family val="1"/>
    </font>
    <font>
      <b/>
      <u/>
      <sz val="12"/>
      <color rgb="FF000000"/>
      <name val="Franklin Gothic Book"/>
      <family val="2"/>
    </font>
    <font>
      <b/>
      <sz val="12"/>
      <color rgb="FFFF0000"/>
      <name val="Inherit"/>
    </font>
    <font>
      <b/>
      <u/>
      <sz val="14"/>
      <color theme="1"/>
      <name val="Franklin Gothic Book"/>
      <family val="2"/>
    </font>
    <font>
      <b/>
      <sz val="14"/>
      <name val="Franklin Gothic Book"/>
      <family val="2"/>
    </font>
    <font>
      <b/>
      <sz val="14"/>
      <color rgb="FF202124"/>
      <name val="Inherit"/>
    </font>
    <font>
      <b/>
      <sz val="12"/>
      <name val="Calibri"/>
      <family val="2"/>
      <scheme val="minor"/>
    </font>
    <font>
      <sz val="11"/>
      <color theme="1"/>
      <name val="Calibri"/>
      <family val="2"/>
      <scheme val="minor"/>
    </font>
    <font>
      <sz val="11"/>
      <color rgb="FF7030A0"/>
      <name val="Franklin Gothic Book"/>
      <family val="2"/>
    </font>
    <font>
      <sz val="11"/>
      <color rgb="FFFF0000"/>
      <name val="Franklin Gothic Book"/>
      <family val="2"/>
    </font>
    <font>
      <sz val="12"/>
      <color rgb="FF7030A0"/>
      <name val="Franklin Gothic Book"/>
      <family val="2"/>
    </font>
    <font>
      <sz val="11"/>
      <name val="Inherit"/>
    </font>
    <font>
      <b/>
      <sz val="10"/>
      <color rgb="FF7030A0"/>
      <name val="Franklin Gothic Book"/>
      <family val="2"/>
    </font>
    <font>
      <sz val="10"/>
      <color rgb="FFFF0000"/>
      <name val="Franklin Gothic Book"/>
      <family val="2"/>
    </font>
    <font>
      <i/>
      <sz val="10"/>
      <color rgb="FFFF0000"/>
      <name val="Franklin Gothic Book"/>
      <family val="2"/>
    </font>
    <font>
      <sz val="21"/>
      <color rgb="FF202124"/>
      <name val="Inherit"/>
    </font>
    <font>
      <u/>
      <sz val="11"/>
      <color theme="1"/>
      <name val="Franklin Gothic Book"/>
      <family val="2"/>
    </font>
    <font>
      <u/>
      <sz val="11"/>
      <color rgb="FF000000"/>
      <name val="Franklin Gothic Book"/>
      <family val="2"/>
    </font>
    <font>
      <sz val="11"/>
      <color rgb="FFFFFF00"/>
      <name val="Franklin Gothic Book"/>
      <family val="2"/>
    </font>
    <font>
      <u/>
      <sz val="11"/>
      <color theme="1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theme="4" tint="0.79998168889431442"/>
      </patternFill>
    </fill>
    <fill>
      <patternFill patternType="solid">
        <fgColor theme="9" tint="0.79998168889431442"/>
        <bgColor indexed="64"/>
      </patternFill>
    </fill>
    <fill>
      <patternFill patternType="solid">
        <fgColor rgb="FFFF7F0E"/>
        <bgColor indexed="64"/>
      </patternFill>
    </fill>
    <fill>
      <patternFill patternType="solid">
        <fgColor rgb="FFF7A516"/>
        <bgColor indexed="64"/>
      </patternFill>
    </fill>
  </fills>
  <borders count="65">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medium">
        <color theme="0"/>
      </left>
      <right/>
      <top style="medium">
        <color theme="0"/>
      </top>
      <bottom/>
      <diagonal/>
    </border>
    <border>
      <left/>
      <right/>
      <top style="medium">
        <color theme="0"/>
      </top>
      <bottom/>
      <diagonal/>
    </border>
  </borders>
  <cellStyleXfs count="9">
    <xf numFmtId="0" fontId="0" fillId="0" borderId="0"/>
    <xf numFmtId="0" fontId="3" fillId="0" borderId="0" applyNumberFormat="0" applyFill="0" applyBorder="0" applyAlignment="0" applyProtection="0"/>
    <xf numFmtId="0" fontId="2" fillId="0" borderId="0"/>
    <xf numFmtId="0" fontId="3" fillId="0" borderId="0" applyNumberFormat="0" applyFill="0" applyBorder="0" applyAlignment="0" applyProtection="0"/>
    <xf numFmtId="0" fontId="22" fillId="0" borderId="0" applyNumberFormat="0" applyFill="0" applyBorder="0" applyAlignment="0" applyProtection="0"/>
    <xf numFmtId="166" fontId="29" fillId="0" borderId="0" applyFont="0" applyFill="0" applyBorder="0" applyAlignment="0" applyProtection="0"/>
    <xf numFmtId="0" fontId="29" fillId="0" borderId="0"/>
    <xf numFmtId="0" fontId="41" fillId="0" borderId="0" applyNumberFormat="0" applyFill="0" applyBorder="0" applyAlignment="0" applyProtection="0"/>
    <xf numFmtId="165" fontId="2" fillId="0" borderId="0" applyFont="0" applyFill="0" applyBorder="0" applyAlignment="0" applyProtection="0"/>
  </cellStyleXfs>
  <cellXfs count="617">
    <xf numFmtId="0" fontId="0" fillId="0" borderId="0" xfId="0"/>
    <xf numFmtId="0" fontId="4" fillId="0" borderId="0" xfId="2" applyFont="1" applyAlignment="1">
      <alignment horizontal="left" vertical="center"/>
    </xf>
    <xf numFmtId="0" fontId="5" fillId="0" borderId="0" xfId="2" applyFont="1" applyAlignment="1">
      <alignment horizontal="left" vertical="center"/>
    </xf>
    <xf numFmtId="0" fontId="6" fillId="0" borderId="0" xfId="2" applyFont="1" applyAlignment="1">
      <alignment horizontal="left" vertical="center"/>
    </xf>
    <xf numFmtId="0" fontId="7" fillId="0" borderId="0" xfId="2" applyFont="1" applyAlignment="1">
      <alignment horizontal="left" vertical="center"/>
    </xf>
    <xf numFmtId="0" fontId="8" fillId="3" borderId="3" xfId="2" applyFont="1" applyFill="1" applyBorder="1" applyAlignment="1">
      <alignment vertical="center" wrapText="1"/>
    </xf>
    <xf numFmtId="0" fontId="8" fillId="3" borderId="6" xfId="2" applyFont="1" applyFill="1" applyBorder="1" applyAlignment="1">
      <alignment vertical="center" wrapText="1"/>
    </xf>
    <xf numFmtId="0" fontId="7" fillId="0" borderId="8" xfId="2" applyFont="1" applyBorder="1" applyAlignment="1">
      <alignment horizontal="left" vertical="center"/>
    </xf>
    <xf numFmtId="0" fontId="8" fillId="3" borderId="8" xfId="2" applyFont="1" applyFill="1" applyBorder="1" applyAlignment="1">
      <alignment vertical="center" wrapText="1"/>
    </xf>
    <xf numFmtId="0" fontId="7" fillId="0" borderId="10" xfId="2" applyFont="1" applyBorder="1" applyAlignment="1">
      <alignment horizontal="left" vertical="center"/>
    </xf>
    <xf numFmtId="0" fontId="8" fillId="3" borderId="10" xfId="2" applyFont="1" applyFill="1" applyBorder="1" applyAlignment="1">
      <alignment vertical="center" wrapText="1"/>
    </xf>
    <xf numFmtId="0" fontId="8" fillId="0" borderId="8" xfId="2" applyFont="1" applyBorder="1" applyAlignment="1">
      <alignment horizontal="left" vertical="center"/>
    </xf>
    <xf numFmtId="0" fontId="7" fillId="0" borderId="8" xfId="2" applyFont="1" applyBorder="1" applyAlignment="1">
      <alignment vertical="center"/>
    </xf>
    <xf numFmtId="0" fontId="8" fillId="0" borderId="8" xfId="2" applyFont="1" applyBorder="1" applyAlignment="1">
      <alignment horizontal="left" vertical="center" wrapText="1" indent="1"/>
    </xf>
    <xf numFmtId="0" fontId="8" fillId="0" borderId="8" xfId="2" applyFont="1" applyBorder="1" applyAlignment="1">
      <alignment horizontal="left" vertical="center" wrapText="1" indent="3"/>
    </xf>
    <xf numFmtId="0" fontId="8" fillId="0" borderId="10" xfId="2" applyFont="1" applyBorder="1" applyAlignment="1">
      <alignment horizontal="left" vertical="center" wrapText="1" indent="3"/>
    </xf>
    <xf numFmtId="0" fontId="10" fillId="0" borderId="6" xfId="1" applyFont="1" applyFill="1" applyBorder="1" applyAlignment="1">
      <alignment horizontal="left" vertical="center" wrapText="1"/>
    </xf>
    <xf numFmtId="0" fontId="8" fillId="0" borderId="8" xfId="2" applyFont="1" applyBorder="1" applyAlignment="1">
      <alignment vertical="center" wrapText="1"/>
    </xf>
    <xf numFmtId="0" fontId="4" fillId="0" borderId="0" xfId="2" applyFont="1" applyAlignment="1">
      <alignment horizontal="left" vertical="center" wrapText="1"/>
    </xf>
    <xf numFmtId="0" fontId="6" fillId="0" borderId="0" xfId="2" applyFont="1" applyAlignment="1">
      <alignment horizontal="left" vertical="center" wrapText="1"/>
    </xf>
    <xf numFmtId="0" fontId="18" fillId="0" borderId="0" xfId="2" applyFont="1" applyAlignment="1">
      <alignment horizontal="left" vertical="center" wrapText="1"/>
    </xf>
    <xf numFmtId="0" fontId="15" fillId="0" borderId="11" xfId="2" applyFont="1" applyBorder="1" applyAlignment="1">
      <alignment horizontal="left" vertical="center" wrapText="1"/>
    </xf>
    <xf numFmtId="0" fontId="17" fillId="0" borderId="12" xfId="2" applyFont="1" applyBorder="1" applyAlignment="1">
      <alignment horizontal="left" vertical="center" wrapText="1"/>
    </xf>
    <xf numFmtId="0" fontId="18" fillId="0" borderId="12" xfId="2" applyFont="1" applyBorder="1" applyAlignment="1">
      <alignment horizontal="left" vertical="center" wrapText="1"/>
    </xf>
    <xf numFmtId="0" fontId="19" fillId="4" borderId="12" xfId="2" applyFont="1" applyFill="1" applyBorder="1" applyAlignment="1">
      <alignment horizontal="left" vertical="center" wrapText="1"/>
    </xf>
    <xf numFmtId="0" fontId="4" fillId="0" borderId="8" xfId="2" applyFont="1" applyBorder="1" applyAlignment="1">
      <alignment horizontal="left" vertical="center"/>
    </xf>
    <xf numFmtId="0" fontId="18" fillId="0" borderId="8" xfId="2" applyFont="1" applyBorder="1" applyAlignment="1">
      <alignment horizontal="left" vertical="center" wrapText="1"/>
    </xf>
    <xf numFmtId="0" fontId="15" fillId="0" borderId="0" xfId="2" applyFont="1" applyAlignment="1">
      <alignment horizontal="left" vertical="center" wrapText="1"/>
    </xf>
    <xf numFmtId="0" fontId="19" fillId="4" borderId="0" xfId="2" applyFont="1" applyFill="1" applyAlignment="1">
      <alignment horizontal="left" vertical="center" wrapText="1"/>
    </xf>
    <xf numFmtId="0" fontId="4" fillId="0" borderId="6" xfId="2" applyFont="1" applyBorder="1" applyAlignment="1">
      <alignment horizontal="left" vertical="center" wrapText="1"/>
    </xf>
    <xf numFmtId="0" fontId="6" fillId="0" borderId="6" xfId="2" applyFont="1" applyBorder="1" applyAlignment="1">
      <alignment horizontal="left" vertical="center" wrapText="1"/>
    </xf>
    <xf numFmtId="0" fontId="5" fillId="0" borderId="8" xfId="2" applyFont="1" applyBorder="1" applyAlignment="1">
      <alignment horizontal="left" vertical="center"/>
    </xf>
    <xf numFmtId="0" fontId="6" fillId="0" borderId="8" xfId="2" applyFont="1" applyBorder="1" applyAlignment="1">
      <alignment horizontal="left" vertical="center"/>
    </xf>
    <xf numFmtId="0" fontId="4" fillId="0" borderId="10" xfId="2" applyFont="1" applyBorder="1" applyAlignment="1">
      <alignment horizontal="left" vertical="center"/>
    </xf>
    <xf numFmtId="0" fontId="4" fillId="0" borderId="5" xfId="2" applyFont="1" applyBorder="1" applyAlignment="1">
      <alignment horizontal="left" vertical="center"/>
    </xf>
    <xf numFmtId="0" fontId="5" fillId="0" borderId="6" xfId="2" applyFont="1" applyBorder="1" applyAlignment="1">
      <alignment horizontal="left" vertical="center"/>
    </xf>
    <xf numFmtId="0" fontId="4" fillId="0" borderId="6" xfId="2" applyFont="1" applyBorder="1" applyAlignment="1">
      <alignment horizontal="left" vertical="center"/>
    </xf>
    <xf numFmtId="0" fontId="9" fillId="0" borderId="8" xfId="1" applyFont="1" applyFill="1" applyBorder="1" applyAlignment="1">
      <alignment horizontal="left" vertical="center" wrapText="1" indent="1"/>
    </xf>
    <xf numFmtId="0" fontId="4" fillId="0" borderId="7" xfId="2" applyFont="1" applyBorder="1" applyAlignment="1">
      <alignment horizontal="left" vertical="center"/>
    </xf>
    <xf numFmtId="0" fontId="17" fillId="0" borderId="8" xfId="2" applyFont="1" applyBorder="1" applyAlignment="1">
      <alignment horizontal="left" vertical="center" wrapText="1"/>
    </xf>
    <xf numFmtId="0" fontId="19" fillId="4" borderId="8" xfId="2" applyFont="1" applyFill="1" applyBorder="1" applyAlignment="1">
      <alignment horizontal="left" vertical="center" wrapText="1"/>
    </xf>
    <xf numFmtId="0" fontId="9" fillId="0" borderId="10" xfId="1" applyFont="1" applyFill="1" applyBorder="1" applyAlignment="1">
      <alignment horizontal="left" vertical="center" wrapText="1" indent="1"/>
    </xf>
    <xf numFmtId="0" fontId="9" fillId="0" borderId="8" xfId="1" applyFont="1" applyFill="1" applyBorder="1" applyAlignment="1">
      <alignment horizontal="left" vertical="center" wrapText="1" indent="3"/>
    </xf>
    <xf numFmtId="0" fontId="9" fillId="0" borderId="10" xfId="1" applyFont="1" applyFill="1" applyBorder="1" applyAlignment="1">
      <alignment horizontal="left" vertical="center" wrapText="1" indent="3"/>
    </xf>
    <xf numFmtId="0" fontId="18" fillId="0" borderId="10" xfId="2" applyFont="1" applyBorder="1" applyAlignment="1">
      <alignment horizontal="left" vertical="center" wrapText="1"/>
    </xf>
    <xf numFmtId="0" fontId="8" fillId="0" borderId="8" xfId="2" applyFont="1" applyBorder="1" applyAlignment="1">
      <alignment horizontal="left" vertical="center" indent="1"/>
    </xf>
    <xf numFmtId="0" fontId="8" fillId="0" borderId="8" xfId="2" applyFont="1" applyBorder="1" applyAlignment="1">
      <alignment horizontal="left" vertical="center" indent="3"/>
    </xf>
    <xf numFmtId="0" fontId="11" fillId="3" borderId="8" xfId="2" applyFont="1" applyFill="1" applyBorder="1" applyAlignment="1">
      <alignment vertical="center"/>
    </xf>
    <xf numFmtId="0" fontId="9" fillId="0" borderId="8" xfId="1" applyFont="1" applyFill="1" applyBorder="1" applyAlignment="1">
      <alignment horizontal="left" vertical="center" wrapText="1"/>
    </xf>
    <xf numFmtId="0" fontId="6" fillId="0" borderId="5" xfId="2" applyFont="1" applyBorder="1" applyAlignment="1">
      <alignment horizontal="left" vertical="center"/>
    </xf>
    <xf numFmtId="0" fontId="6" fillId="0" borderId="7" xfId="2" applyFont="1" applyBorder="1" applyAlignment="1">
      <alignment horizontal="left" vertical="center"/>
    </xf>
    <xf numFmtId="0" fontId="15" fillId="0" borderId="7" xfId="2" applyFont="1" applyBorder="1" applyAlignment="1">
      <alignment horizontal="left" vertical="center"/>
    </xf>
    <xf numFmtId="0" fontId="7" fillId="0" borderId="15" xfId="2" applyFont="1" applyBorder="1" applyAlignment="1">
      <alignment horizontal="left" vertical="center"/>
    </xf>
    <xf numFmtId="0" fontId="18" fillId="0" borderId="15" xfId="2" applyFont="1" applyBorder="1" applyAlignment="1">
      <alignment horizontal="left" vertical="center" wrapText="1"/>
    </xf>
    <xf numFmtId="0" fontId="7" fillId="0" borderId="8" xfId="0" applyFont="1" applyBorder="1"/>
    <xf numFmtId="0" fontId="18" fillId="0" borderId="8" xfId="2" applyFont="1" applyBorder="1" applyAlignment="1">
      <alignment horizontal="left" vertical="center"/>
    </xf>
    <xf numFmtId="0" fontId="19" fillId="0" borderId="8" xfId="2" applyFont="1" applyBorder="1" applyAlignment="1">
      <alignment horizontal="left" vertical="center" wrapText="1"/>
    </xf>
    <xf numFmtId="0" fontId="5" fillId="0" borderId="6" xfId="2" applyFont="1" applyBorder="1" applyAlignment="1">
      <alignment horizontal="left" vertical="center" wrapText="1"/>
    </xf>
    <xf numFmtId="0" fontId="8" fillId="0" borderId="8" xfId="2" applyFont="1" applyBorder="1" applyAlignment="1">
      <alignment vertical="center"/>
    </xf>
    <xf numFmtId="0" fontId="5" fillId="0" borderId="6" xfId="2" applyFont="1" applyBorder="1" applyAlignment="1">
      <alignment vertical="center"/>
    </xf>
    <xf numFmtId="0" fontId="8" fillId="3" borderId="8" xfId="2" applyFont="1" applyFill="1" applyBorder="1" applyAlignment="1">
      <alignment horizontal="center" vertical="center" wrapText="1"/>
    </xf>
    <xf numFmtId="0" fontId="18" fillId="0" borderId="0" xfId="2" applyFont="1" applyAlignment="1">
      <alignment horizontal="left" vertical="center"/>
    </xf>
    <xf numFmtId="0" fontId="16" fillId="0" borderId="0" xfId="2" applyFont="1" applyAlignment="1">
      <alignment horizontal="left" vertical="center"/>
    </xf>
    <xf numFmtId="0" fontId="15" fillId="0" borderId="0" xfId="2" applyFont="1" applyAlignment="1">
      <alignment horizontal="left" vertical="center"/>
    </xf>
    <xf numFmtId="166" fontId="16" fillId="0" borderId="0" xfId="5" applyFont="1" applyFill="1" applyAlignment="1">
      <alignment horizontal="left" vertical="center"/>
    </xf>
    <xf numFmtId="167" fontId="16" fillId="0" borderId="0" xfId="5" applyNumberFormat="1" applyFont="1" applyFill="1" applyAlignment="1">
      <alignment horizontal="left" vertical="center"/>
    </xf>
    <xf numFmtId="0" fontId="7" fillId="0" borderId="0" xfId="6" applyFont="1"/>
    <xf numFmtId="0" fontId="16" fillId="0" borderId="31" xfId="2" applyFont="1" applyBorder="1" applyAlignment="1">
      <alignment horizontal="left" vertical="center"/>
    </xf>
    <xf numFmtId="0" fontId="42" fillId="0" borderId="0" xfId="7" applyFont="1"/>
    <xf numFmtId="0" fontId="42" fillId="0" borderId="0" xfId="7" applyNumberFormat="1" applyFont="1"/>
    <xf numFmtId="166" fontId="15" fillId="0" borderId="41" xfId="5" applyFont="1" applyBorder="1"/>
    <xf numFmtId="166" fontId="16" fillId="6" borderId="0" xfId="5" applyFont="1" applyFill="1" applyBorder="1" applyAlignment="1">
      <alignment horizontal="left" vertical="center"/>
    </xf>
    <xf numFmtId="0" fontId="15" fillId="6" borderId="25" xfId="2" applyFont="1" applyFill="1" applyBorder="1" applyAlignment="1">
      <alignment horizontal="left" vertical="center"/>
    </xf>
    <xf numFmtId="166" fontId="15" fillId="6" borderId="25" xfId="5" applyFont="1" applyFill="1" applyBorder="1" applyAlignment="1">
      <alignment horizontal="left" vertical="center"/>
    </xf>
    <xf numFmtId="0" fontId="16" fillId="6" borderId="25" xfId="2" applyFont="1" applyFill="1" applyBorder="1" applyAlignment="1">
      <alignment horizontal="left" vertical="center"/>
    </xf>
    <xf numFmtId="0" fontId="16" fillId="6" borderId="42" xfId="2" applyFont="1" applyFill="1" applyBorder="1" applyAlignment="1">
      <alignment horizontal="left" vertical="center"/>
    </xf>
    <xf numFmtId="166" fontId="16" fillId="6" borderId="42" xfId="5" applyFont="1" applyFill="1" applyBorder="1" applyAlignment="1">
      <alignment horizontal="left" vertical="center"/>
    </xf>
    <xf numFmtId="166" fontId="15" fillId="0" borderId="0" xfId="5" applyFont="1" applyBorder="1"/>
    <xf numFmtId="0" fontId="48" fillId="0" borderId="0" xfId="2" applyFont="1" applyAlignment="1">
      <alignment horizontal="left" vertical="center"/>
    </xf>
    <xf numFmtId="0" fontId="49" fillId="0" borderId="0" xfId="2" applyFont="1" applyAlignment="1">
      <alignment horizontal="left" vertical="center"/>
    </xf>
    <xf numFmtId="0" fontId="50" fillId="0" borderId="0" xfId="2" applyFont="1" applyAlignment="1">
      <alignment horizontal="left" vertical="center"/>
    </xf>
    <xf numFmtId="0" fontId="50" fillId="3" borderId="45" xfId="2" applyFont="1" applyFill="1" applyBorder="1" applyAlignment="1">
      <alignment horizontal="left" vertical="center"/>
    </xf>
    <xf numFmtId="0" fontId="7" fillId="9" borderId="0" xfId="2" applyFont="1" applyFill="1" applyAlignment="1">
      <alignment horizontal="left" vertical="center"/>
    </xf>
    <xf numFmtId="0" fontId="51" fillId="2" borderId="45" xfId="2" applyFont="1" applyFill="1" applyBorder="1" applyAlignment="1">
      <alignment horizontal="left" vertical="center"/>
    </xf>
    <xf numFmtId="0" fontId="51" fillId="0" borderId="45" xfId="2" applyFont="1" applyBorder="1" applyAlignment="1">
      <alignment horizontal="left" vertical="center"/>
    </xf>
    <xf numFmtId="0" fontId="49" fillId="0" borderId="0" xfId="2" quotePrefix="1" applyFont="1" applyAlignment="1">
      <alignment horizontal="left" vertical="center"/>
    </xf>
    <xf numFmtId="0" fontId="49" fillId="0" borderId="0" xfId="2" applyFont="1" applyAlignment="1">
      <alignment vertical="center"/>
    </xf>
    <xf numFmtId="0" fontId="52" fillId="0" borderId="0" xfId="2" applyFont="1" applyAlignment="1">
      <alignment horizontal="left" vertical="center"/>
    </xf>
    <xf numFmtId="0" fontId="5" fillId="0" borderId="31" xfId="2" applyFont="1" applyBorder="1" applyAlignment="1" applyProtection="1">
      <alignment horizontal="left" vertical="center"/>
      <protection locked="0"/>
    </xf>
    <xf numFmtId="0" fontId="4" fillId="0" borderId="31" xfId="2" applyFont="1" applyBorder="1" applyAlignment="1">
      <alignment horizontal="left" vertical="center"/>
    </xf>
    <xf numFmtId="0" fontId="5" fillId="0" borderId="31" xfId="2" applyFont="1" applyBorder="1" applyAlignment="1">
      <alignment horizontal="left" vertical="center"/>
    </xf>
    <xf numFmtId="0" fontId="6" fillId="0" borderId="31" xfId="2" applyFont="1" applyBorder="1" applyAlignment="1">
      <alignment horizontal="left" vertical="center"/>
    </xf>
    <xf numFmtId="0" fontId="53" fillId="0" borderId="39" xfId="2" applyFont="1" applyBorder="1" applyAlignment="1">
      <alignment vertical="center"/>
    </xf>
    <xf numFmtId="0" fontId="17" fillId="0" borderId="30" xfId="2" applyFont="1" applyBorder="1" applyAlignment="1" applyProtection="1">
      <alignment vertical="center"/>
      <protection locked="0"/>
    </xf>
    <xf numFmtId="0" fontId="8" fillId="0" borderId="31" xfId="2" applyFont="1" applyBorder="1" applyAlignment="1">
      <alignment horizontal="left" vertical="center"/>
    </xf>
    <xf numFmtId="0" fontId="54" fillId="0" borderId="0" xfId="2" applyFont="1" applyAlignment="1">
      <alignment horizontal="left" vertical="center"/>
    </xf>
    <xf numFmtId="0" fontId="8" fillId="0" borderId="39" xfId="2" applyFont="1" applyBorder="1" applyAlignment="1" applyProtection="1">
      <alignment horizontal="left" vertical="center" indent="2"/>
      <protection locked="0"/>
    </xf>
    <xf numFmtId="0" fontId="8" fillId="3" borderId="46" xfId="2" applyFont="1" applyFill="1" applyBorder="1" applyAlignment="1">
      <alignment vertical="center"/>
    </xf>
    <xf numFmtId="0" fontId="16" fillId="2" borderId="47" xfId="2" applyFont="1" applyFill="1" applyBorder="1" applyAlignment="1">
      <alignment horizontal="left" vertical="center"/>
    </xf>
    <xf numFmtId="0" fontId="8" fillId="0" borderId="46" xfId="2" applyFont="1" applyBorder="1" applyAlignment="1">
      <alignment vertical="center"/>
    </xf>
    <xf numFmtId="0" fontId="16" fillId="2" borderId="33" xfId="2" applyFont="1" applyFill="1" applyBorder="1" applyAlignment="1">
      <alignment horizontal="left" vertical="center"/>
    </xf>
    <xf numFmtId="0" fontId="16" fillId="0" borderId="25" xfId="2" applyFont="1" applyBorder="1" applyAlignment="1">
      <alignment horizontal="left" vertical="center"/>
    </xf>
    <xf numFmtId="0" fontId="16" fillId="2" borderId="25" xfId="2" applyFont="1" applyFill="1" applyBorder="1" applyAlignment="1">
      <alignment horizontal="left" vertical="center"/>
    </xf>
    <xf numFmtId="0" fontId="16" fillId="2" borderId="0" xfId="2" applyFont="1" applyFill="1" applyAlignment="1">
      <alignment horizontal="left" vertical="center"/>
    </xf>
    <xf numFmtId="0" fontId="16" fillId="0" borderId="48" xfId="2" applyFont="1" applyBorder="1" applyAlignment="1">
      <alignment horizontal="left" vertical="center"/>
    </xf>
    <xf numFmtId="0" fontId="16" fillId="2" borderId="49" xfId="2" applyFont="1" applyFill="1" applyBorder="1" applyAlignment="1">
      <alignment horizontal="left" vertical="center"/>
    </xf>
    <xf numFmtId="0" fontId="55" fillId="2" borderId="31" xfId="2" applyFont="1" applyFill="1" applyBorder="1" applyAlignment="1">
      <alignment vertical="center"/>
    </xf>
    <xf numFmtId="0" fontId="24" fillId="0" borderId="50" xfId="4" applyFont="1" applyFill="1" applyBorder="1" applyAlignment="1" applyProtection="1">
      <alignment vertical="center"/>
      <protection locked="0"/>
    </xf>
    <xf numFmtId="0" fontId="8" fillId="0" borderId="0" xfId="2" applyFont="1" applyAlignment="1">
      <alignment vertical="center"/>
    </xf>
    <xf numFmtId="0" fontId="55" fillId="0" borderId="0" xfId="2" applyFont="1" applyAlignment="1">
      <alignment vertical="center"/>
    </xf>
    <xf numFmtId="0" fontId="53" fillId="0" borderId="0" xfId="2" applyFont="1" applyAlignment="1">
      <alignment vertical="center"/>
    </xf>
    <xf numFmtId="0" fontId="8" fillId="0" borderId="0" xfId="2" applyFont="1" applyAlignment="1">
      <alignment horizontal="left" vertical="center" indent="1"/>
    </xf>
    <xf numFmtId="0" fontId="8" fillId="3" borderId="38" xfId="2" applyFont="1" applyFill="1" applyBorder="1" applyAlignment="1">
      <alignment vertical="center" wrapText="1"/>
    </xf>
    <xf numFmtId="0" fontId="55" fillId="2" borderId="38" xfId="2" applyFont="1" applyFill="1" applyBorder="1" applyAlignment="1">
      <alignment vertical="center"/>
    </xf>
    <xf numFmtId="0" fontId="8" fillId="0" borderId="31" xfId="2" applyFont="1" applyBorder="1" applyAlignment="1">
      <alignment horizontal="left" vertical="center" indent="1"/>
    </xf>
    <xf numFmtId="0" fontId="55" fillId="2" borderId="0" xfId="2" applyFont="1" applyFill="1" applyAlignment="1">
      <alignment vertical="center"/>
    </xf>
    <xf numFmtId="0" fontId="16" fillId="0" borderId="52" xfId="2" applyFont="1" applyBorder="1" applyAlignment="1">
      <alignment horizontal="left" vertical="center"/>
    </xf>
    <xf numFmtId="0" fontId="16" fillId="2" borderId="31" xfId="2" applyFont="1" applyFill="1" applyBorder="1" applyAlignment="1">
      <alignment horizontal="left" vertical="center"/>
    </xf>
    <xf numFmtId="0" fontId="8" fillId="0" borderId="31" xfId="2" applyFont="1" applyBorder="1" applyAlignment="1">
      <alignment vertical="center"/>
    </xf>
    <xf numFmtId="0" fontId="17" fillId="0" borderId="51" xfId="2" applyFont="1" applyBorder="1" applyAlignment="1" applyProtection="1">
      <alignment vertical="center"/>
      <protection locked="0"/>
    </xf>
    <xf numFmtId="0" fontId="21" fillId="0" borderId="44" xfId="2" applyFont="1" applyBorder="1" applyAlignment="1">
      <alignment horizontal="left" vertical="center"/>
    </xf>
    <xf numFmtId="0" fontId="56" fillId="0" borderId="44" xfId="2" applyFont="1" applyBorder="1" applyAlignment="1">
      <alignment vertical="center"/>
    </xf>
    <xf numFmtId="0" fontId="57" fillId="0" borderId="0" xfId="2" applyFont="1" applyAlignment="1">
      <alignment vertical="center"/>
    </xf>
    <xf numFmtId="0" fontId="58" fillId="0" borderId="0" xfId="2" applyFont="1" applyAlignment="1">
      <alignment vertical="center"/>
    </xf>
    <xf numFmtId="0" fontId="8" fillId="6" borderId="0" xfId="2" applyFont="1" applyFill="1" applyAlignment="1">
      <alignment horizontal="left" vertical="center"/>
    </xf>
    <xf numFmtId="0" fontId="30" fillId="6" borderId="0" xfId="2" applyFont="1" applyFill="1" applyAlignment="1">
      <alignment vertical="center"/>
    </xf>
    <xf numFmtId="0" fontId="11" fillId="6" borderId="0" xfId="2" applyFont="1" applyFill="1" applyAlignment="1">
      <alignment vertical="center"/>
    </xf>
    <xf numFmtId="0" fontId="61" fillId="0" borderId="0" xfId="6" applyFont="1"/>
    <xf numFmtId="0" fontId="11" fillId="9" borderId="0" xfId="2" applyFont="1" applyFill="1" applyAlignment="1">
      <alignment vertical="center"/>
    </xf>
    <xf numFmtId="0" fontId="23" fillId="9" borderId="0" xfId="4" applyFont="1" applyFill="1" applyBorder="1" applyAlignment="1"/>
    <xf numFmtId="0" fontId="51" fillId="2" borderId="45" xfId="2" applyFont="1" applyFill="1" applyBorder="1" applyAlignment="1">
      <alignment horizontal="left" vertical="center" wrapText="1"/>
    </xf>
    <xf numFmtId="0" fontId="50" fillId="9" borderId="0" xfId="2" applyFont="1" applyFill="1" applyAlignment="1">
      <alignment horizontal="left" vertical="center"/>
    </xf>
    <xf numFmtId="0" fontId="23" fillId="6" borderId="0" xfId="3" applyFont="1" applyFill="1" applyBorder="1" applyAlignment="1"/>
    <xf numFmtId="0" fontId="23" fillId="0" borderId="0" xfId="3" applyFont="1" applyFill="1" applyBorder="1" applyAlignment="1"/>
    <xf numFmtId="0" fontId="21" fillId="6" borderId="58" xfId="2" applyFont="1" applyFill="1" applyBorder="1" applyAlignment="1">
      <alignment vertical="center" wrapText="1"/>
    </xf>
    <xf numFmtId="0" fontId="16" fillId="0" borderId="0" xfId="2" applyFont="1" applyAlignment="1">
      <alignment vertical="center" wrapText="1"/>
    </xf>
    <xf numFmtId="0" fontId="21" fillId="6" borderId="24" xfId="2" applyFont="1" applyFill="1" applyBorder="1" applyAlignment="1">
      <alignment vertical="center" wrapText="1"/>
    </xf>
    <xf numFmtId="0" fontId="16" fillId="6" borderId="25" xfId="2" applyFont="1" applyFill="1" applyBorder="1" applyAlignment="1">
      <alignment vertical="center" wrapText="1"/>
    </xf>
    <xf numFmtId="0" fontId="16" fillId="6" borderId="59" xfId="2" applyFont="1" applyFill="1" applyBorder="1" applyAlignment="1">
      <alignment vertical="center" wrapText="1"/>
    </xf>
    <xf numFmtId="0" fontId="16" fillId="6" borderId="60" xfId="2" applyFont="1" applyFill="1" applyBorder="1" applyAlignment="1">
      <alignment vertical="center" wrapText="1"/>
    </xf>
    <xf numFmtId="0" fontId="16" fillId="6" borderId="0" xfId="2" applyFont="1" applyFill="1" applyAlignment="1">
      <alignment vertical="center" wrapText="1"/>
    </xf>
    <xf numFmtId="0" fontId="18" fillId="6" borderId="60" xfId="2" applyFont="1" applyFill="1" applyBorder="1" applyAlignment="1">
      <alignment vertical="center" wrapText="1"/>
    </xf>
    <xf numFmtId="0" fontId="18" fillId="6" borderId="61" xfId="2" applyFont="1" applyFill="1" applyBorder="1" applyAlignment="1">
      <alignment vertical="center" wrapText="1"/>
    </xf>
    <xf numFmtId="0" fontId="18" fillId="6" borderId="27" xfId="2" applyFont="1" applyFill="1" applyBorder="1" applyAlignment="1">
      <alignment vertical="center" wrapText="1"/>
    </xf>
    <xf numFmtId="0" fontId="16" fillId="6" borderId="28" xfId="2" applyFont="1" applyFill="1" applyBorder="1" applyAlignment="1">
      <alignment vertical="center" wrapText="1"/>
    </xf>
    <xf numFmtId="0" fontId="16" fillId="0" borderId="37" xfId="2" applyFont="1" applyBorder="1" applyAlignment="1">
      <alignment horizontal="left" vertical="center"/>
    </xf>
    <xf numFmtId="0" fontId="8" fillId="0" borderId="37" xfId="2" applyFont="1" applyBorder="1" applyAlignment="1">
      <alignment vertical="center"/>
    </xf>
    <xf numFmtId="0" fontId="11" fillId="0" borderId="8" xfId="2" applyFont="1" applyBorder="1" applyAlignment="1">
      <alignment horizontal="left" vertical="center"/>
    </xf>
    <xf numFmtId="0" fontId="16" fillId="0" borderId="8" xfId="0" applyFont="1" applyBorder="1" applyAlignment="1">
      <alignment horizontal="left" vertical="center"/>
    </xf>
    <xf numFmtId="0" fontId="63" fillId="0" borderId="0" xfId="0" applyFont="1"/>
    <xf numFmtId="0" fontId="48" fillId="0" borderId="0" xfId="0" applyFont="1"/>
    <xf numFmtId="0" fontId="48" fillId="0" borderId="9" xfId="0" applyFont="1" applyBorder="1"/>
    <xf numFmtId="0" fontId="48" fillId="0" borderId="10" xfId="0" applyFont="1" applyBorder="1"/>
    <xf numFmtId="0" fontId="48" fillId="0" borderId="8" xfId="0" applyFont="1" applyBorder="1"/>
    <xf numFmtId="0" fontId="43" fillId="0" borderId="9" xfId="0" applyFont="1" applyBorder="1"/>
    <xf numFmtId="0" fontId="43" fillId="0" borderId="0" xfId="0" applyFont="1"/>
    <xf numFmtId="0" fontId="48" fillId="0" borderId="7" xfId="0" applyFont="1" applyBorder="1"/>
    <xf numFmtId="0" fontId="43" fillId="0" borderId="7" xfId="0" applyFont="1" applyBorder="1"/>
    <xf numFmtId="0" fontId="48" fillId="0" borderId="15" xfId="0" applyFont="1" applyBorder="1"/>
    <xf numFmtId="0" fontId="48" fillId="0" borderId="10" xfId="0" applyFont="1" applyBorder="1" applyAlignment="1">
      <alignment wrapText="1"/>
    </xf>
    <xf numFmtId="0" fontId="48" fillId="0" borderId="6" xfId="0" applyFont="1" applyBorder="1" applyAlignment="1">
      <alignment vertical="center"/>
    </xf>
    <xf numFmtId="0" fontId="48" fillId="0" borderId="8" xfId="0" applyFont="1" applyBorder="1" applyAlignment="1">
      <alignment vertical="center" wrapText="1"/>
    </xf>
    <xf numFmtId="0" fontId="48" fillId="0" borderId="10" xfId="0" applyFont="1" applyBorder="1" applyAlignment="1">
      <alignment vertical="center"/>
    </xf>
    <xf numFmtId="0" fontId="48" fillId="0" borderId="0" xfId="0" applyFont="1" applyAlignment="1">
      <alignment horizontal="left"/>
    </xf>
    <xf numFmtId="0" fontId="48" fillId="0" borderId="10" xfId="0" applyFont="1" applyBorder="1" applyAlignment="1">
      <alignment horizontal="left"/>
    </xf>
    <xf numFmtId="0" fontId="64" fillId="0" borderId="0" xfId="0" applyFont="1"/>
    <xf numFmtId="0" fontId="48" fillId="0" borderId="8" xfId="0" applyFont="1" applyBorder="1" applyAlignment="1">
      <alignment vertical="center"/>
    </xf>
    <xf numFmtId="0" fontId="67" fillId="6" borderId="0" xfId="2" applyFont="1" applyFill="1" applyAlignment="1">
      <alignment vertical="center"/>
    </xf>
    <xf numFmtId="0" fontId="57" fillId="6" borderId="0" xfId="2" applyFont="1" applyFill="1" applyAlignment="1">
      <alignment vertical="center"/>
    </xf>
    <xf numFmtId="0" fontId="48" fillId="6" borderId="0" xfId="2" applyFont="1" applyFill="1" applyAlignment="1">
      <alignment horizontal="left" vertical="center"/>
    </xf>
    <xf numFmtId="0" fontId="57" fillId="6" borderId="0" xfId="2" applyFont="1" applyFill="1" applyAlignment="1">
      <alignment horizontal="left" vertical="center"/>
    </xf>
    <xf numFmtId="0" fontId="58" fillId="6" borderId="0" xfId="2" applyFont="1" applyFill="1" applyAlignment="1">
      <alignment horizontal="left" vertical="center"/>
    </xf>
    <xf numFmtId="0" fontId="68" fillId="6" borderId="0" xfId="2" applyFont="1" applyFill="1" applyAlignment="1">
      <alignment horizontal="left" vertical="center"/>
    </xf>
    <xf numFmtId="0" fontId="66" fillId="6" borderId="0" xfId="2" applyFont="1" applyFill="1" applyAlignment="1">
      <alignment vertical="center"/>
    </xf>
    <xf numFmtId="0" fontId="57" fillId="6" borderId="0" xfId="2" applyFont="1" applyFill="1" applyAlignment="1">
      <alignment vertical="center" wrapText="1"/>
    </xf>
    <xf numFmtId="0" fontId="68" fillId="6" borderId="0" xfId="2" applyFont="1" applyFill="1" applyAlignment="1">
      <alignment vertical="center"/>
    </xf>
    <xf numFmtId="0" fontId="58" fillId="6" borderId="0" xfId="2" applyFont="1" applyFill="1" applyAlignment="1">
      <alignment vertical="center"/>
    </xf>
    <xf numFmtId="0" fontId="7" fillId="11" borderId="0" xfId="2" applyFont="1" applyFill="1" applyAlignment="1">
      <alignment horizontal="left" vertical="center"/>
    </xf>
    <xf numFmtId="0" fontId="16" fillId="6" borderId="61" xfId="2" applyFont="1" applyFill="1" applyBorder="1" applyAlignment="1">
      <alignment vertical="center" wrapText="1"/>
    </xf>
    <xf numFmtId="0" fontId="11" fillId="0" borderId="8" xfId="2" applyFont="1" applyBorder="1" applyAlignment="1">
      <alignment vertical="center" wrapText="1"/>
    </xf>
    <xf numFmtId="0" fontId="8" fillId="0" borderId="10" xfId="2" applyFont="1" applyBorder="1" applyAlignment="1">
      <alignment vertical="center" wrapText="1"/>
    </xf>
    <xf numFmtId="0" fontId="48" fillId="0" borderId="28" xfId="0" applyFont="1" applyBorder="1"/>
    <xf numFmtId="0" fontId="8" fillId="3" borderId="10" xfId="2" applyFont="1" applyFill="1" applyBorder="1" applyAlignment="1">
      <alignment horizontal="center" vertical="center" wrapText="1"/>
    </xf>
    <xf numFmtId="0" fontId="3" fillId="3" borderId="8" xfId="1" applyFill="1" applyBorder="1" applyAlignment="1">
      <alignment horizontal="center" vertical="center" wrapText="1"/>
    </xf>
    <xf numFmtId="0" fontId="3" fillId="3" borderId="10" xfId="1" applyFill="1" applyBorder="1" applyAlignment="1">
      <alignment horizontal="center" vertical="center" wrapText="1"/>
    </xf>
    <xf numFmtId="0" fontId="71" fillId="3" borderId="8" xfId="2" applyFont="1" applyFill="1" applyBorder="1" applyAlignment="1">
      <alignment vertical="center" wrapText="1"/>
    </xf>
    <xf numFmtId="171" fontId="8" fillId="3" borderId="8" xfId="8" applyNumberFormat="1" applyFont="1" applyFill="1" applyBorder="1" applyAlignment="1">
      <alignment horizontal="right" vertical="center" wrapText="1"/>
    </xf>
    <xf numFmtId="3" fontId="8" fillId="3" borderId="8" xfId="2" applyNumberFormat="1" applyFont="1" applyFill="1" applyBorder="1" applyAlignment="1">
      <alignment horizontal="right" vertical="center" wrapText="1"/>
    </xf>
    <xf numFmtId="0" fontId="11" fillId="0" borderId="0" xfId="0" applyFont="1" applyAlignment="1">
      <alignment horizontal="center" vertical="center"/>
    </xf>
    <xf numFmtId="3" fontId="8" fillId="3" borderId="8" xfId="2" applyNumberFormat="1" applyFont="1" applyFill="1" applyBorder="1" applyAlignment="1">
      <alignment vertical="center" wrapText="1"/>
    </xf>
    <xf numFmtId="171" fontId="8" fillId="3" borderId="8" xfId="8" applyNumberFormat="1" applyFont="1" applyFill="1" applyBorder="1" applyAlignment="1">
      <alignment horizontal="left" vertical="center" wrapText="1"/>
    </xf>
    <xf numFmtId="171" fontId="8" fillId="3" borderId="8" xfId="8" applyNumberFormat="1" applyFont="1" applyFill="1" applyBorder="1" applyAlignment="1">
      <alignment vertical="center" wrapText="1"/>
    </xf>
    <xf numFmtId="171" fontId="8" fillId="3" borderId="10" xfId="8" applyNumberFormat="1" applyFont="1" applyFill="1" applyBorder="1" applyAlignment="1">
      <alignment vertical="center" wrapText="1"/>
    </xf>
    <xf numFmtId="0" fontId="8" fillId="9" borderId="8" xfId="2" applyFont="1" applyFill="1" applyBorder="1" applyAlignment="1">
      <alignment horizontal="left" vertical="center" wrapText="1" indent="3"/>
    </xf>
    <xf numFmtId="0" fontId="72" fillId="0" borderId="0" xfId="0" applyFont="1" applyAlignment="1">
      <alignment horizontal="left" vertical="center" wrapText="1"/>
    </xf>
    <xf numFmtId="0" fontId="60" fillId="0" borderId="0" xfId="0" applyFont="1"/>
    <xf numFmtId="0" fontId="73" fillId="0" borderId="0" xfId="0" applyFont="1" applyAlignment="1">
      <alignment horizontal="left"/>
    </xf>
    <xf numFmtId="0" fontId="73" fillId="0" borderId="0" xfId="0" applyFont="1"/>
    <xf numFmtId="0" fontId="60" fillId="0" borderId="7" xfId="2" applyFont="1" applyBorder="1" applyAlignment="1">
      <alignment horizontal="left" vertical="center" wrapText="1"/>
    </xf>
    <xf numFmtId="0" fontId="74" fillId="0" borderId="8" xfId="2" applyFont="1" applyBorder="1" applyAlignment="1">
      <alignment horizontal="left" vertical="center" wrapText="1"/>
    </xf>
    <xf numFmtId="0" fontId="75" fillId="0" borderId="8" xfId="2" applyFont="1" applyBorder="1" applyAlignment="1">
      <alignment horizontal="left" vertical="center" wrapText="1"/>
    </xf>
    <xf numFmtId="0" fontId="76" fillId="3" borderId="8" xfId="2" applyFont="1" applyFill="1" applyBorder="1" applyAlignment="1">
      <alignment vertical="center" wrapText="1"/>
    </xf>
    <xf numFmtId="0" fontId="77" fillId="4" borderId="8" xfId="2" applyFont="1" applyFill="1" applyBorder="1" applyAlignment="1">
      <alignment horizontal="left" vertical="center" wrapText="1"/>
    </xf>
    <xf numFmtId="0" fontId="78" fillId="0" borderId="7" xfId="2" applyFont="1" applyBorder="1" applyAlignment="1">
      <alignment horizontal="left" vertical="center"/>
    </xf>
    <xf numFmtId="0" fontId="77" fillId="0" borderId="8" xfId="2" applyFont="1" applyBorder="1" applyAlignment="1">
      <alignment horizontal="left" vertical="center"/>
    </xf>
    <xf numFmtId="0" fontId="75" fillId="0" borderId="8" xfId="2" applyFont="1" applyBorder="1" applyAlignment="1">
      <alignment horizontal="left" vertical="center"/>
    </xf>
    <xf numFmtId="0" fontId="78" fillId="0" borderId="8" xfId="2" applyFont="1" applyBorder="1" applyAlignment="1">
      <alignment horizontal="left" vertical="center"/>
    </xf>
    <xf numFmtId="0" fontId="78" fillId="0" borderId="5" xfId="2" applyFont="1" applyBorder="1" applyAlignment="1">
      <alignment horizontal="left" vertical="center" wrapText="1"/>
    </xf>
    <xf numFmtId="0" fontId="77" fillId="0" borderId="6" xfId="2" applyFont="1" applyBorder="1" applyAlignment="1">
      <alignment horizontal="left" vertical="center" wrapText="1"/>
    </xf>
    <xf numFmtId="0" fontId="75" fillId="0" borderId="6" xfId="2" applyFont="1" applyBorder="1" applyAlignment="1">
      <alignment horizontal="left" vertical="center" wrapText="1"/>
    </xf>
    <xf numFmtId="0" fontId="75" fillId="0" borderId="6" xfId="2" applyFont="1" applyBorder="1" applyAlignment="1">
      <alignment horizontal="left" vertical="center"/>
    </xf>
    <xf numFmtId="0" fontId="78" fillId="0" borderId="6" xfId="2" applyFont="1" applyBorder="1" applyAlignment="1">
      <alignment horizontal="left" vertical="center" wrapText="1"/>
    </xf>
    <xf numFmtId="0" fontId="76" fillId="0" borderId="8" xfId="2" applyFont="1" applyBorder="1" applyAlignment="1">
      <alignment vertical="center"/>
    </xf>
    <xf numFmtId="0" fontId="73" fillId="0" borderId="8" xfId="2" applyFont="1" applyBorder="1" applyAlignment="1">
      <alignment vertical="center"/>
    </xf>
    <xf numFmtId="0" fontId="76" fillId="0" borderId="8" xfId="2" applyFont="1" applyBorder="1" applyAlignment="1">
      <alignment vertical="center" wrapText="1"/>
    </xf>
    <xf numFmtId="0" fontId="79" fillId="0" borderId="8" xfId="0" applyFont="1" applyBorder="1" applyAlignment="1">
      <alignment vertical="center"/>
    </xf>
    <xf numFmtId="0" fontId="76" fillId="3" borderId="8" xfId="2" applyFont="1" applyFill="1" applyBorder="1" applyAlignment="1">
      <alignment horizontal="center" vertical="center" wrapText="1"/>
    </xf>
    <xf numFmtId="0" fontId="79" fillId="0" borderId="8" xfId="0" applyFont="1" applyBorder="1" applyAlignment="1">
      <alignment vertical="center" wrapText="1"/>
    </xf>
    <xf numFmtId="0" fontId="73" fillId="0" borderId="8" xfId="0" applyFont="1" applyBorder="1" applyAlignment="1">
      <alignment vertical="center"/>
    </xf>
    <xf numFmtId="0" fontId="60" fillId="0" borderId="7" xfId="0" applyFont="1" applyBorder="1" applyAlignment="1">
      <alignment vertical="center"/>
    </xf>
    <xf numFmtId="0" fontId="73" fillId="2" borderId="8" xfId="2" applyFont="1" applyFill="1" applyBorder="1" applyAlignment="1">
      <alignment vertical="center"/>
    </xf>
    <xf numFmtId="0" fontId="54" fillId="0" borderId="8" xfId="0" applyFont="1" applyBorder="1" applyAlignment="1">
      <alignment vertical="center" wrapText="1"/>
    </xf>
    <xf numFmtId="0" fontId="25" fillId="6" borderId="0" xfId="2" applyFont="1" applyFill="1" applyAlignment="1">
      <alignment vertical="center"/>
    </xf>
    <xf numFmtId="0" fontId="11" fillId="0" borderId="0" xfId="2" applyFont="1" applyAlignment="1">
      <alignment vertical="center"/>
    </xf>
    <xf numFmtId="0" fontId="80" fillId="0" borderId="0" xfId="2" applyFont="1" applyAlignment="1" applyProtection="1">
      <alignment vertical="center"/>
      <protection locked="0"/>
    </xf>
    <xf numFmtId="0" fontId="53" fillId="0" borderId="39" xfId="2" applyFont="1" applyBorder="1" applyAlignment="1" applyProtection="1">
      <alignment horizontal="left" vertical="center" indent="2"/>
      <protection locked="0"/>
    </xf>
    <xf numFmtId="0" fontId="43" fillId="0" borderId="0" xfId="2" applyFont="1" applyAlignment="1">
      <alignment horizontal="left" vertical="center"/>
    </xf>
    <xf numFmtId="0" fontId="53" fillId="3" borderId="46" xfId="2" applyFont="1" applyFill="1" applyBorder="1" applyAlignment="1">
      <alignment vertical="center"/>
    </xf>
    <xf numFmtId="0" fontId="53" fillId="0" borderId="46" xfId="2" applyFont="1" applyBorder="1" applyAlignment="1">
      <alignment vertical="center"/>
    </xf>
    <xf numFmtId="0" fontId="53" fillId="0" borderId="30" xfId="2" applyFont="1" applyBorder="1" applyAlignment="1" applyProtection="1">
      <alignment horizontal="left" vertical="center" indent="2"/>
      <protection locked="0"/>
    </xf>
    <xf numFmtId="0" fontId="43" fillId="0" borderId="31" xfId="2" applyFont="1" applyBorder="1" applyAlignment="1">
      <alignment horizontal="left" vertical="center"/>
    </xf>
    <xf numFmtId="0" fontId="53" fillId="0" borderId="32" xfId="2" applyFont="1" applyBorder="1" applyAlignment="1">
      <alignment vertical="center"/>
    </xf>
    <xf numFmtId="0" fontId="53" fillId="0" borderId="30" xfId="2" applyFont="1" applyBorder="1" applyAlignment="1" applyProtection="1">
      <alignment vertical="center"/>
      <protection locked="0"/>
    </xf>
    <xf numFmtId="0" fontId="53" fillId="0" borderId="31" xfId="2" applyFont="1" applyBorder="1" applyAlignment="1">
      <alignment horizontal="left" vertical="center"/>
    </xf>
    <xf numFmtId="168" fontId="53" fillId="3" borderId="46" xfId="2" applyNumberFormat="1" applyFont="1" applyFill="1" applyBorder="1" applyAlignment="1">
      <alignment vertical="center"/>
    </xf>
    <xf numFmtId="0" fontId="43" fillId="10" borderId="44" xfId="2" applyFont="1" applyFill="1" applyBorder="1" applyAlignment="1">
      <alignment horizontal="left" vertical="center"/>
    </xf>
    <xf numFmtId="0" fontId="53" fillId="0" borderId="39" xfId="2" applyFont="1" applyBorder="1" applyAlignment="1" applyProtection="1">
      <alignment horizontal="left" vertical="center" wrapText="1" indent="2"/>
      <protection locked="0"/>
    </xf>
    <xf numFmtId="0" fontId="53" fillId="3" borderId="0" xfId="2" applyFont="1" applyFill="1" applyAlignment="1">
      <alignment vertical="center"/>
    </xf>
    <xf numFmtId="168" fontId="53" fillId="3" borderId="0" xfId="2" applyNumberFormat="1" applyFont="1" applyFill="1" applyAlignment="1">
      <alignment vertical="center"/>
    </xf>
    <xf numFmtId="0" fontId="81" fillId="3" borderId="28" xfId="2" applyFont="1" applyFill="1" applyBorder="1" applyAlignment="1">
      <alignment vertical="center"/>
    </xf>
    <xf numFmtId="0" fontId="53" fillId="0" borderId="48" xfId="2" applyFont="1" applyBorder="1" applyAlignment="1" applyProtection="1">
      <alignment horizontal="left" vertical="center" wrapText="1" indent="2"/>
      <protection locked="0"/>
    </xf>
    <xf numFmtId="0" fontId="43" fillId="0" borderId="25" xfId="2" applyFont="1" applyBorder="1" applyAlignment="1">
      <alignment horizontal="left" vertical="center"/>
    </xf>
    <xf numFmtId="0" fontId="43" fillId="0" borderId="33" xfId="2" applyFont="1" applyBorder="1" applyAlignment="1">
      <alignment horizontal="left" vertical="center"/>
    </xf>
    <xf numFmtId="0" fontId="59" fillId="3" borderId="31" xfId="3" applyFont="1" applyFill="1" applyBorder="1" applyAlignment="1">
      <alignment vertical="center"/>
    </xf>
    <xf numFmtId="0" fontId="53" fillId="0" borderId="39" xfId="2" applyFont="1" applyBorder="1" applyAlignment="1" applyProtection="1">
      <alignment horizontal="left" vertical="center" indent="4"/>
      <protection locked="0"/>
    </xf>
    <xf numFmtId="0" fontId="17" fillId="3" borderId="0" xfId="2" applyFont="1" applyFill="1" applyAlignment="1">
      <alignment vertical="center"/>
    </xf>
    <xf numFmtId="0" fontId="15" fillId="2" borderId="0" xfId="2" applyFont="1" applyFill="1" applyAlignment="1">
      <alignment horizontal="left" vertical="center"/>
    </xf>
    <xf numFmtId="0" fontId="30" fillId="3" borderId="0" xfId="2" applyFont="1" applyFill="1" applyAlignment="1">
      <alignment vertical="center"/>
    </xf>
    <xf numFmtId="0" fontId="53" fillId="0" borderId="39" xfId="2" applyFont="1" applyBorder="1" applyAlignment="1" applyProtection="1">
      <alignment horizontal="left" vertical="center" indent="6"/>
      <protection locked="0"/>
    </xf>
    <xf numFmtId="0" fontId="82" fillId="0" borderId="25" xfId="4" applyFont="1" applyFill="1" applyBorder="1" applyAlignment="1" applyProtection="1">
      <alignment horizontal="left" vertical="center" indent="2"/>
      <protection locked="0"/>
    </xf>
    <xf numFmtId="0" fontId="11" fillId="3" borderId="25" xfId="2" applyFont="1" applyFill="1" applyBorder="1" applyAlignment="1">
      <alignment vertical="center"/>
    </xf>
    <xf numFmtId="0" fontId="53" fillId="0" borderId="0" xfId="2" applyFont="1" applyAlignment="1" applyProtection="1">
      <alignment horizontal="left" vertical="center" indent="4"/>
      <protection locked="0"/>
    </xf>
    <xf numFmtId="169" fontId="11" fillId="3" borderId="0" xfId="5" applyNumberFormat="1" applyFont="1" applyFill="1" applyBorder="1" applyAlignment="1">
      <alignment vertical="center"/>
    </xf>
    <xf numFmtId="0" fontId="53" fillId="0" borderId="31" xfId="2" applyFont="1" applyBorder="1" applyAlignment="1" applyProtection="1">
      <alignment horizontal="left" vertical="center" indent="4"/>
      <protection locked="0"/>
    </xf>
    <xf numFmtId="0" fontId="23" fillId="3" borderId="31" xfId="3" applyFont="1" applyFill="1" applyBorder="1" applyAlignment="1">
      <alignment vertical="center" wrapText="1"/>
    </xf>
    <xf numFmtId="0" fontId="59" fillId="0" borderId="30" xfId="4" applyFont="1" applyFill="1" applyBorder="1" applyAlignment="1" applyProtection="1">
      <alignment horizontal="left" vertical="center" wrapText="1"/>
      <protection locked="0"/>
    </xf>
    <xf numFmtId="0" fontId="53" fillId="0" borderId="30" xfId="2" applyFont="1" applyBorder="1" applyAlignment="1" applyProtection="1">
      <alignment horizontal="left" vertical="center" indent="4"/>
      <protection locked="0"/>
    </xf>
    <xf numFmtId="0" fontId="83" fillId="0" borderId="30" xfId="2" applyFont="1" applyBorder="1" applyAlignment="1" applyProtection="1">
      <alignment vertical="center"/>
      <protection locked="0"/>
    </xf>
    <xf numFmtId="0" fontId="79" fillId="0" borderId="31" xfId="2" applyFont="1" applyBorder="1" applyAlignment="1">
      <alignment horizontal="left" vertical="center"/>
    </xf>
    <xf numFmtId="0" fontId="76" fillId="0" borderId="32" xfId="2" applyFont="1" applyBorder="1" applyAlignment="1">
      <alignment vertical="center"/>
    </xf>
    <xf numFmtId="0" fontId="79" fillId="0" borderId="33" xfId="2" applyFont="1" applyBorder="1" applyAlignment="1">
      <alignment horizontal="left" vertical="center"/>
    </xf>
    <xf numFmtId="0" fontId="87" fillId="0" borderId="0" xfId="0" applyFont="1"/>
    <xf numFmtId="0" fontId="88" fillId="0" borderId="0" xfId="0" applyFont="1"/>
    <xf numFmtId="0" fontId="89" fillId="0" borderId="8" xfId="2" applyFont="1" applyBorder="1" applyAlignment="1">
      <alignment horizontal="left" vertical="center" wrapText="1"/>
    </xf>
    <xf numFmtId="0" fontId="43" fillId="0" borderId="8" xfId="2" applyFont="1" applyBorder="1" applyAlignment="1">
      <alignment horizontal="left" vertical="center"/>
    </xf>
    <xf numFmtId="0" fontId="53" fillId="3" borderId="8" xfId="2" applyFont="1" applyFill="1" applyBorder="1" applyAlignment="1">
      <alignment vertical="center" wrapText="1"/>
    </xf>
    <xf numFmtId="0" fontId="53" fillId="3" borderId="8" xfId="2" applyFont="1" applyFill="1" applyBorder="1" applyAlignment="1">
      <alignment horizontal="center" vertical="center" wrapText="1"/>
    </xf>
    <xf numFmtId="0" fontId="92" fillId="0" borderId="8" xfId="2" applyFont="1" applyBorder="1" applyAlignment="1">
      <alignment horizontal="left" vertical="center"/>
    </xf>
    <xf numFmtId="0" fontId="93" fillId="3" borderId="8" xfId="1" applyFont="1" applyFill="1" applyBorder="1" applyAlignment="1">
      <alignment horizontal="center" vertical="center" wrapText="1"/>
    </xf>
    <xf numFmtId="0" fontId="92" fillId="0" borderId="8" xfId="2" applyFont="1" applyBorder="1" applyAlignment="1">
      <alignment horizontal="left" vertical="center" wrapText="1"/>
    </xf>
    <xf numFmtId="0" fontId="88" fillId="9" borderId="0" xfId="0" applyFont="1" applyFill="1"/>
    <xf numFmtId="0" fontId="48" fillId="9" borderId="0" xfId="0" applyFont="1" applyFill="1"/>
    <xf numFmtId="0" fontId="89" fillId="9" borderId="8" xfId="2" applyFont="1" applyFill="1" applyBorder="1" applyAlignment="1">
      <alignment horizontal="left" vertical="center" wrapText="1"/>
    </xf>
    <xf numFmtId="0" fontId="5" fillId="9" borderId="8" xfId="2" applyFont="1" applyFill="1" applyBorder="1" applyAlignment="1">
      <alignment horizontal="left" vertical="center"/>
    </xf>
    <xf numFmtId="0" fontId="90" fillId="9" borderId="6" xfId="2" applyFont="1" applyFill="1" applyBorder="1" applyAlignment="1">
      <alignment horizontal="left" vertical="center"/>
    </xf>
    <xf numFmtId="0" fontId="53" fillId="9" borderId="8" xfId="2" applyFont="1" applyFill="1" applyBorder="1" applyAlignment="1">
      <alignment horizontal="left" vertical="center" wrapText="1" indent="1"/>
    </xf>
    <xf numFmtId="0" fontId="66" fillId="9" borderId="8" xfId="1" applyFont="1" applyFill="1" applyBorder="1" applyAlignment="1">
      <alignment horizontal="left" vertical="center" wrapText="1" indent="1"/>
    </xf>
    <xf numFmtId="0" fontId="48" fillId="9" borderId="10" xfId="0" applyFont="1" applyFill="1" applyBorder="1"/>
    <xf numFmtId="0" fontId="94" fillId="9" borderId="0" xfId="0" applyFont="1" applyFill="1"/>
    <xf numFmtId="0" fontId="95" fillId="9" borderId="0" xfId="0" applyFont="1" applyFill="1"/>
    <xf numFmtId="0" fontId="28" fillId="0" borderId="0" xfId="2" applyFont="1" applyAlignment="1">
      <alignment vertical="center"/>
    </xf>
    <xf numFmtId="0" fontId="16" fillId="0" borderId="0" xfId="2" applyFont="1" applyAlignment="1">
      <alignment vertical="center"/>
    </xf>
    <xf numFmtId="0" fontId="16" fillId="13" borderId="27" xfId="2" applyFont="1" applyFill="1" applyBorder="1" applyAlignment="1">
      <alignment vertical="center"/>
    </xf>
    <xf numFmtId="0" fontId="16" fillId="9" borderId="28" xfId="2" applyFont="1" applyFill="1" applyBorder="1" applyAlignment="1">
      <alignment vertical="center"/>
    </xf>
    <xf numFmtId="0" fontId="22" fillId="13" borderId="29" xfId="4" applyNumberFormat="1" applyFill="1" applyBorder="1" applyAlignment="1">
      <alignment vertical="center"/>
    </xf>
    <xf numFmtId="0" fontId="84" fillId="0" borderId="0" xfId="2" applyFont="1" applyAlignment="1">
      <alignment horizontal="left" vertical="center"/>
    </xf>
    <xf numFmtId="166" fontId="98" fillId="0" borderId="0" xfId="5" applyFont="1" applyFill="1" applyAlignment="1">
      <alignment horizontal="left" vertical="center"/>
    </xf>
    <xf numFmtId="3" fontId="99" fillId="0" borderId="0" xfId="0" applyNumberFormat="1" applyFont="1"/>
    <xf numFmtId="49" fontId="100" fillId="0" borderId="0" xfId="0" applyNumberFormat="1" applyFont="1"/>
    <xf numFmtId="0" fontId="16" fillId="0" borderId="0" xfId="2" applyFont="1" applyAlignment="1">
      <alignment horizontal="right" vertical="center"/>
    </xf>
    <xf numFmtId="49" fontId="0" fillId="0" borderId="0" xfId="0" applyNumberFormat="1"/>
    <xf numFmtId="0" fontId="21" fillId="0" borderId="0" xfId="2" applyFont="1" applyAlignment="1">
      <alignment horizontal="left" vertical="center"/>
    </xf>
    <xf numFmtId="3" fontId="16" fillId="0" borderId="0" xfId="2" applyNumberFormat="1" applyFont="1" applyAlignment="1">
      <alignment horizontal="right" vertical="center"/>
    </xf>
    <xf numFmtId="167" fontId="16" fillId="0" borderId="0" xfId="5" applyNumberFormat="1" applyFont="1" applyFill="1" applyAlignment="1">
      <alignment horizontal="right" vertical="center"/>
    </xf>
    <xf numFmtId="172" fontId="58" fillId="9" borderId="62" xfId="8" applyNumberFormat="1" applyFont="1" applyFill="1" applyBorder="1" applyAlignment="1" applyProtection="1">
      <alignment horizontal="right" vertical="center" wrapText="1"/>
    </xf>
    <xf numFmtId="0" fontId="8" fillId="0" borderId="30" xfId="2" applyFont="1" applyBorder="1" applyAlignment="1" applyProtection="1">
      <alignment vertical="center"/>
      <protection locked="0"/>
    </xf>
    <xf numFmtId="0" fontId="8" fillId="0" borderId="32" xfId="2" applyFont="1" applyBorder="1" applyAlignment="1">
      <alignment vertical="center"/>
    </xf>
    <xf numFmtId="0" fontId="16" fillId="0" borderId="33" xfId="2" applyFont="1" applyBorder="1" applyAlignment="1">
      <alignment horizontal="left" vertical="center"/>
    </xf>
    <xf numFmtId="0" fontId="101" fillId="0" borderId="0" xfId="0" applyFont="1"/>
    <xf numFmtId="0" fontId="101" fillId="0" borderId="0" xfId="2" applyFont="1" applyAlignment="1">
      <alignment horizontal="left" vertical="center"/>
    </xf>
    <xf numFmtId="0" fontId="97" fillId="0" borderId="0" xfId="0" applyFont="1"/>
    <xf numFmtId="0" fontId="97" fillId="0" borderId="0" xfId="2" applyFont="1" applyAlignment="1">
      <alignment horizontal="left" vertical="center"/>
    </xf>
    <xf numFmtId="173" fontId="102" fillId="0" borderId="0" xfId="5" applyNumberFormat="1" applyFont="1"/>
    <xf numFmtId="0" fontId="102" fillId="0" borderId="0" xfId="0" applyFont="1"/>
    <xf numFmtId="0" fontId="102" fillId="0" borderId="0" xfId="2" applyFont="1" applyAlignment="1">
      <alignment horizontal="left" vertical="center"/>
    </xf>
    <xf numFmtId="4" fontId="97" fillId="0" borderId="0" xfId="0" applyNumberFormat="1" applyFont="1"/>
    <xf numFmtId="0" fontId="15" fillId="8" borderId="31" xfId="0" applyFont="1" applyFill="1" applyBorder="1" applyAlignment="1">
      <alignment vertical="center"/>
    </xf>
    <xf numFmtId="0" fontId="17" fillId="0" borderId="0" xfId="2" applyFont="1" applyAlignment="1">
      <alignment vertical="center"/>
    </xf>
    <xf numFmtId="0" fontId="103" fillId="0" borderId="0" xfId="2" applyFont="1" applyAlignment="1">
      <alignment horizontal="left" vertical="center"/>
    </xf>
    <xf numFmtId="4" fontId="102" fillId="0" borderId="0" xfId="0" applyNumberFormat="1" applyFont="1"/>
    <xf numFmtId="0" fontId="16" fillId="0" borderId="0" xfId="0" applyFont="1"/>
    <xf numFmtId="0" fontId="89" fillId="0" borderId="40" xfId="0" applyFont="1" applyBorder="1"/>
    <xf numFmtId="166" fontId="97" fillId="0" borderId="41" xfId="5" applyFont="1" applyBorder="1"/>
    <xf numFmtId="0" fontId="43" fillId="0" borderId="40" xfId="0" applyFont="1" applyBorder="1"/>
    <xf numFmtId="0" fontId="15" fillId="6" borderId="0" xfId="0" applyFont="1" applyFill="1" applyAlignment="1">
      <alignment vertical="center"/>
    </xf>
    <xf numFmtId="0" fontId="16" fillId="6" borderId="0" xfId="2" applyFont="1" applyFill="1" applyAlignment="1">
      <alignment horizontal="left" vertical="center"/>
    </xf>
    <xf numFmtId="43" fontId="16" fillId="6" borderId="25" xfId="5" applyNumberFormat="1" applyFont="1" applyFill="1" applyBorder="1" applyAlignment="1">
      <alignment horizontal="right" vertical="center"/>
    </xf>
    <xf numFmtId="0" fontId="16" fillId="6" borderId="25" xfId="0" applyFont="1" applyFill="1" applyBorder="1"/>
    <xf numFmtId="40" fontId="16" fillId="6" borderId="0" xfId="5" applyNumberFormat="1" applyFont="1" applyFill="1" applyBorder="1" applyAlignment="1">
      <alignment horizontal="right" vertical="center"/>
    </xf>
    <xf numFmtId="0" fontId="16" fillId="6" borderId="0" xfId="0" applyFont="1" applyFill="1"/>
    <xf numFmtId="167" fontId="16" fillId="6" borderId="0" xfId="5" applyNumberFormat="1" applyFont="1" applyFill="1" applyBorder="1" applyAlignment="1">
      <alignment horizontal="right" vertical="center"/>
    </xf>
    <xf numFmtId="0" fontId="17" fillId="3" borderId="8" xfId="2" applyFont="1" applyFill="1" applyBorder="1" applyAlignment="1">
      <alignment vertical="center" wrapText="1"/>
    </xf>
    <xf numFmtId="0" fontId="66" fillId="0" borderId="8" xfId="1" applyFont="1" applyFill="1" applyBorder="1" applyAlignment="1">
      <alignment horizontal="left" vertical="center" wrapText="1" indent="1"/>
    </xf>
    <xf numFmtId="0" fontId="66" fillId="0" borderId="8" xfId="1" applyFont="1" applyFill="1" applyBorder="1" applyAlignment="1">
      <alignment horizontal="left" vertical="center" wrapText="1" indent="3"/>
    </xf>
    <xf numFmtId="0" fontId="66" fillId="0" borderId="15" xfId="1" applyFont="1" applyFill="1" applyBorder="1" applyAlignment="1">
      <alignment horizontal="left" vertical="center" wrapText="1" indent="3"/>
    </xf>
    <xf numFmtId="0" fontId="43" fillId="0" borderId="15" xfId="2" applyFont="1" applyBorder="1" applyAlignment="1">
      <alignment horizontal="left" vertical="center"/>
    </xf>
    <xf numFmtId="0" fontId="53" fillId="3" borderId="15" xfId="2" applyFont="1" applyFill="1" applyBorder="1" applyAlignment="1">
      <alignment vertical="center" wrapText="1"/>
    </xf>
    <xf numFmtId="0" fontId="92" fillId="0" borderId="15" xfId="2" applyFont="1" applyBorder="1" applyAlignment="1">
      <alignment horizontal="left" vertical="center" wrapText="1"/>
    </xf>
    <xf numFmtId="0" fontId="43" fillId="0" borderId="10" xfId="0" applyFont="1" applyBorder="1"/>
    <xf numFmtId="0" fontId="92" fillId="0" borderId="10" xfId="2" applyFont="1" applyBorder="1" applyAlignment="1">
      <alignment horizontal="left" vertical="center"/>
    </xf>
    <xf numFmtId="0" fontId="43" fillId="0" borderId="8" xfId="2" applyFont="1" applyBorder="1" applyAlignment="1">
      <alignment horizontal="left" vertical="center" wrapText="1"/>
    </xf>
    <xf numFmtId="0" fontId="43" fillId="9" borderId="8" xfId="1" applyFont="1" applyFill="1" applyBorder="1" applyAlignment="1">
      <alignment horizontal="left" vertical="center" wrapText="1" indent="1"/>
    </xf>
    <xf numFmtId="0" fontId="105" fillId="0" borderId="0" xfId="0" applyFont="1"/>
    <xf numFmtId="0" fontId="66" fillId="9" borderId="8" xfId="1" applyFont="1" applyFill="1" applyBorder="1" applyAlignment="1">
      <alignment horizontal="left" vertical="center" wrapText="1" indent="3"/>
    </xf>
    <xf numFmtId="0" fontId="43" fillId="9" borderId="8" xfId="1" applyFont="1" applyFill="1" applyBorder="1" applyAlignment="1">
      <alignment horizontal="left" vertical="center" wrapText="1" indent="3"/>
    </xf>
    <xf numFmtId="0" fontId="84" fillId="0" borderId="8" xfId="2" applyFont="1" applyBorder="1" applyAlignment="1">
      <alignment horizontal="left" vertical="center" wrapText="1"/>
    </xf>
    <xf numFmtId="0" fontId="8" fillId="4" borderId="8" xfId="2" applyFont="1" applyFill="1" applyBorder="1" applyAlignment="1">
      <alignment vertical="center" wrapText="1"/>
    </xf>
    <xf numFmtId="0" fontId="53" fillId="0" borderId="8" xfId="2" applyFont="1" applyBorder="1" applyAlignment="1">
      <alignment horizontal="left" vertical="center" wrapText="1"/>
    </xf>
    <xf numFmtId="0" fontId="53" fillId="9" borderId="8" xfId="2" applyFont="1" applyFill="1" applyBorder="1" applyAlignment="1">
      <alignment vertical="center" wrapText="1"/>
    </xf>
    <xf numFmtId="0" fontId="92" fillId="9" borderId="8" xfId="2" applyFont="1" applyFill="1" applyBorder="1" applyAlignment="1">
      <alignment horizontal="left" vertical="center" wrapText="1"/>
    </xf>
    <xf numFmtId="0" fontId="53" fillId="9" borderId="8" xfId="2" applyFont="1" applyFill="1" applyBorder="1" applyAlignment="1">
      <alignment horizontal="left" vertical="center" wrapText="1"/>
    </xf>
    <xf numFmtId="0" fontId="106" fillId="0" borderId="8" xfId="2" applyFont="1" applyBorder="1" applyAlignment="1">
      <alignment horizontal="left" vertical="center"/>
    </xf>
    <xf numFmtId="0" fontId="106" fillId="9" borderId="8" xfId="2" applyFont="1" applyFill="1" applyBorder="1" applyAlignment="1">
      <alignment horizontal="left" vertical="center"/>
    </xf>
    <xf numFmtId="0" fontId="92" fillId="9" borderId="8" xfId="2" applyFont="1" applyFill="1" applyBorder="1" applyAlignment="1">
      <alignment horizontal="left" vertical="center"/>
    </xf>
    <xf numFmtId="0" fontId="43" fillId="9" borderId="8" xfId="2" applyFont="1" applyFill="1" applyBorder="1" applyAlignment="1">
      <alignment horizontal="left" vertical="center"/>
    </xf>
    <xf numFmtId="0" fontId="88" fillId="9" borderId="10" xfId="0" applyFont="1" applyFill="1" applyBorder="1"/>
    <xf numFmtId="0" fontId="107" fillId="0" borderId="0" xfId="0" applyFont="1" applyAlignment="1">
      <alignment horizontal="left" vertical="center"/>
    </xf>
    <xf numFmtId="0" fontId="15" fillId="0" borderId="8" xfId="2" applyFont="1" applyBorder="1" applyAlignment="1">
      <alignment horizontal="left" vertical="center" wrapText="1"/>
    </xf>
    <xf numFmtId="0" fontId="8" fillId="9" borderId="8" xfId="2" applyFont="1" applyFill="1" applyBorder="1" applyAlignment="1">
      <alignment vertical="center" wrapText="1"/>
    </xf>
    <xf numFmtId="0" fontId="27" fillId="9" borderId="8" xfId="2" applyFont="1" applyFill="1" applyBorder="1" applyAlignment="1">
      <alignment horizontal="left" vertical="center" wrapText="1"/>
    </xf>
    <xf numFmtId="0" fontId="108" fillId="9" borderId="8" xfId="2" applyFont="1" applyFill="1" applyBorder="1" applyAlignment="1">
      <alignment horizontal="left" vertical="center"/>
    </xf>
    <xf numFmtId="0" fontId="109" fillId="9" borderId="8" xfId="1" applyFont="1" applyFill="1" applyBorder="1" applyAlignment="1">
      <alignment horizontal="left" vertical="center" wrapText="1" indent="1"/>
    </xf>
    <xf numFmtId="0" fontId="102" fillId="0" borderId="10" xfId="0" applyFont="1" applyBorder="1"/>
    <xf numFmtId="0" fontId="102" fillId="9" borderId="10" xfId="0" applyFont="1" applyFill="1" applyBorder="1"/>
    <xf numFmtId="0" fontId="5" fillId="9" borderId="6" xfId="2" applyFont="1" applyFill="1" applyBorder="1" applyAlignment="1">
      <alignment horizontal="left" vertical="center" wrapText="1"/>
    </xf>
    <xf numFmtId="0" fontId="43" fillId="0" borderId="8" xfId="0" applyFont="1" applyBorder="1"/>
    <xf numFmtId="0" fontId="53" fillId="14" borderId="8" xfId="2" applyFont="1" applyFill="1" applyBorder="1" applyAlignment="1">
      <alignment horizontal="left" vertical="center" wrapText="1"/>
    </xf>
    <xf numFmtId="0" fontId="43" fillId="14" borderId="8" xfId="0" applyFont="1" applyFill="1" applyBorder="1" applyAlignment="1">
      <alignment wrapText="1"/>
    </xf>
    <xf numFmtId="0" fontId="93" fillId="3" borderId="8" xfId="1" applyFont="1" applyFill="1" applyBorder="1" applyAlignment="1">
      <alignment vertical="center" wrapText="1"/>
    </xf>
    <xf numFmtId="0" fontId="53" fillId="9" borderId="15" xfId="2" applyFont="1" applyFill="1" applyBorder="1" applyAlignment="1">
      <alignment horizontal="left" vertical="center" wrapText="1"/>
    </xf>
    <xf numFmtId="0" fontId="43" fillId="0" borderId="15" xfId="0" applyFont="1" applyBorder="1"/>
    <xf numFmtId="0" fontId="15" fillId="0" borderId="0" xfId="0" applyFont="1"/>
    <xf numFmtId="0" fontId="0" fillId="9" borderId="0" xfId="0" applyFill="1"/>
    <xf numFmtId="166" fontId="0" fillId="0" borderId="0" xfId="5" applyFont="1"/>
    <xf numFmtId="0" fontId="100" fillId="0" borderId="0" xfId="0" applyFont="1"/>
    <xf numFmtId="0" fontId="112" fillId="0" borderId="0" xfId="0" applyFont="1"/>
    <xf numFmtId="0" fontId="15" fillId="0" borderId="40" xfId="0" applyFont="1" applyBorder="1"/>
    <xf numFmtId="0" fontId="15" fillId="0" borderId="44" xfId="0" applyFont="1" applyBorder="1"/>
    <xf numFmtId="0" fontId="48" fillId="5" borderId="8" xfId="2" applyFont="1" applyFill="1" applyBorder="1" applyAlignment="1">
      <alignment horizontal="left" vertical="center" wrapText="1"/>
    </xf>
    <xf numFmtId="0" fontId="48" fillId="15" borderId="0" xfId="0" applyFont="1" applyFill="1" applyAlignment="1">
      <alignment wrapText="1"/>
    </xf>
    <xf numFmtId="0" fontId="73" fillId="5" borderId="8" xfId="2" applyFont="1" applyFill="1" applyBorder="1" applyAlignment="1">
      <alignment horizontal="left" vertical="center" wrapText="1"/>
    </xf>
    <xf numFmtId="0" fontId="15" fillId="9" borderId="8" xfId="1" applyFont="1" applyFill="1" applyBorder="1" applyAlignment="1">
      <alignment horizontal="left" vertical="center" wrapText="1" indent="1"/>
    </xf>
    <xf numFmtId="0" fontId="15" fillId="9" borderId="8" xfId="1" applyFont="1" applyFill="1" applyBorder="1" applyAlignment="1">
      <alignment horizontal="left" vertical="center" wrapText="1" indent="2"/>
    </xf>
    <xf numFmtId="0" fontId="15" fillId="9" borderId="8" xfId="2" applyFont="1" applyFill="1" applyBorder="1" applyAlignment="1">
      <alignment horizontal="left" vertical="center" wrapText="1" indent="3"/>
    </xf>
    <xf numFmtId="4" fontId="15" fillId="0" borderId="0" xfId="0" applyNumberFormat="1" applyFont="1"/>
    <xf numFmtId="0" fontId="15" fillId="0" borderId="8" xfId="0" applyFont="1" applyBorder="1"/>
    <xf numFmtId="3" fontId="17" fillId="3" borderId="8" xfId="2" applyNumberFormat="1" applyFont="1" applyFill="1" applyBorder="1" applyAlignment="1">
      <alignment vertical="center" wrapText="1"/>
    </xf>
    <xf numFmtId="0" fontId="11" fillId="3" borderId="8" xfId="2" applyFont="1" applyFill="1" applyBorder="1" applyAlignment="1">
      <alignment vertical="center" wrapText="1"/>
    </xf>
    <xf numFmtId="0" fontId="18" fillId="15" borderId="8" xfId="2" applyFont="1" applyFill="1" applyBorder="1" applyAlignment="1">
      <alignment horizontal="left" vertical="center" wrapText="1"/>
    </xf>
    <xf numFmtId="0" fontId="53" fillId="16" borderId="8" xfId="2" applyFont="1" applyFill="1" applyBorder="1" applyAlignment="1">
      <alignment vertical="center" wrapText="1"/>
    </xf>
    <xf numFmtId="165" fontId="53" fillId="16" borderId="8" xfId="8" applyFont="1" applyFill="1" applyBorder="1" applyAlignment="1">
      <alignment vertical="center" wrapText="1"/>
    </xf>
    <xf numFmtId="0" fontId="66" fillId="16" borderId="8" xfId="2" applyFont="1" applyFill="1" applyBorder="1" applyAlignment="1">
      <alignment vertical="center" wrapText="1"/>
    </xf>
    <xf numFmtId="0" fontId="53" fillId="16" borderId="8" xfId="2" applyFont="1" applyFill="1" applyBorder="1" applyAlignment="1">
      <alignment horizontal="left" vertical="center" wrapText="1"/>
    </xf>
    <xf numFmtId="0" fontId="106" fillId="16" borderId="8" xfId="2" applyFont="1" applyFill="1" applyBorder="1" applyAlignment="1">
      <alignment horizontal="left" vertical="center" wrapText="1"/>
    </xf>
    <xf numFmtId="0" fontId="48" fillId="15" borderId="10" xfId="0" applyFont="1" applyFill="1" applyBorder="1"/>
    <xf numFmtId="0" fontId="27" fillId="16" borderId="8" xfId="2" applyFont="1" applyFill="1" applyBorder="1" applyAlignment="1">
      <alignment vertical="center" wrapText="1"/>
    </xf>
    <xf numFmtId="0" fontId="27" fillId="16" borderId="8" xfId="2" applyFont="1" applyFill="1" applyBorder="1" applyAlignment="1">
      <alignment horizontal="left" vertical="center" wrapText="1"/>
    </xf>
    <xf numFmtId="0" fontId="110" fillId="16" borderId="0" xfId="0" applyFont="1" applyFill="1" applyAlignment="1">
      <alignment horizontal="left" vertical="center" wrapText="1"/>
    </xf>
    <xf numFmtId="0" fontId="90" fillId="16" borderId="8" xfId="2" applyFont="1" applyFill="1" applyBorder="1" applyAlignment="1">
      <alignment horizontal="left" vertical="center" wrapText="1"/>
    </xf>
    <xf numFmtId="170" fontId="102" fillId="16" borderId="10" xfId="0" applyNumberFormat="1" applyFont="1" applyFill="1" applyBorder="1"/>
    <xf numFmtId="10" fontId="102" fillId="16" borderId="10" xfId="0" applyNumberFormat="1" applyFont="1" applyFill="1" applyBorder="1"/>
    <xf numFmtId="0" fontId="102" fillId="16" borderId="10" xfId="0" applyFont="1" applyFill="1" applyBorder="1"/>
    <xf numFmtId="0" fontId="93" fillId="16" borderId="0" xfId="1" applyFont="1" applyFill="1" applyAlignment="1">
      <alignment wrapText="1"/>
    </xf>
    <xf numFmtId="0" fontId="53" fillId="16" borderId="8" xfId="2" applyFont="1" applyFill="1" applyBorder="1" applyAlignment="1">
      <alignment horizontal="center" vertical="center" wrapText="1"/>
    </xf>
    <xf numFmtId="0" fontId="9" fillId="3" borderId="8" xfId="2" applyFont="1" applyFill="1" applyBorder="1" applyAlignment="1">
      <alignment vertical="center" wrapText="1"/>
    </xf>
    <xf numFmtId="174" fontId="9" fillId="3" borderId="8" xfId="8" applyNumberFormat="1" applyFont="1" applyFill="1" applyBorder="1" applyAlignment="1">
      <alignment vertical="center" wrapText="1"/>
    </xf>
    <xf numFmtId="0" fontId="3" fillId="3" borderId="8" xfId="1" applyFill="1" applyBorder="1" applyAlignment="1">
      <alignment vertical="center" wrapText="1"/>
    </xf>
    <xf numFmtId="0" fontId="2" fillId="0" borderId="0" xfId="0" applyFont="1" applyAlignment="1">
      <alignment vertical="top" wrapText="1"/>
    </xf>
    <xf numFmtId="0" fontId="3" fillId="0" borderId="0" xfId="1" applyAlignment="1">
      <alignment wrapText="1"/>
    </xf>
    <xf numFmtId="0" fontId="48" fillId="5" borderId="4" xfId="2" applyFont="1" applyFill="1" applyBorder="1" applyAlignment="1">
      <alignment horizontal="left" vertical="center" wrapText="1"/>
    </xf>
    <xf numFmtId="0" fontId="52" fillId="0" borderId="0" xfId="2" applyFont="1" applyAlignment="1">
      <alignment horizontal="left" vertical="center" wrapText="1"/>
    </xf>
    <xf numFmtId="0" fontId="48" fillId="5" borderId="4" xfId="2" applyFont="1" applyFill="1" applyBorder="1" applyAlignment="1">
      <alignment horizontal="left" vertical="center"/>
    </xf>
    <xf numFmtId="0" fontId="3" fillId="5" borderId="4" xfId="1" applyFill="1" applyBorder="1" applyAlignment="1">
      <alignment horizontal="left" vertical="center" wrapText="1"/>
    </xf>
    <xf numFmtId="0" fontId="72" fillId="5" borderId="0" xfId="0" applyFont="1" applyFill="1" applyAlignment="1">
      <alignment horizontal="left" vertical="center" wrapText="1"/>
    </xf>
    <xf numFmtId="0" fontId="116" fillId="5" borderId="0" xfId="0" applyFont="1" applyFill="1" applyAlignment="1">
      <alignment horizontal="left" vertical="center" wrapText="1"/>
    </xf>
    <xf numFmtId="0" fontId="48" fillId="5" borderId="10" xfId="0" applyFont="1" applyFill="1" applyBorder="1" applyAlignment="1">
      <alignment wrapText="1"/>
    </xf>
    <xf numFmtId="0" fontId="113" fillId="5" borderId="15" xfId="2" applyFont="1" applyFill="1" applyBorder="1" applyAlignment="1">
      <alignment horizontal="left" vertical="center" wrapText="1"/>
    </xf>
    <xf numFmtId="0" fontId="76" fillId="12" borderId="8" xfId="2" applyFont="1" applyFill="1" applyBorder="1" applyAlignment="1">
      <alignment vertical="center"/>
    </xf>
    <xf numFmtId="0" fontId="73" fillId="12" borderId="8" xfId="2" applyFont="1" applyFill="1" applyBorder="1" applyAlignment="1">
      <alignment vertical="center"/>
    </xf>
    <xf numFmtId="0" fontId="76" fillId="12" borderId="8" xfId="2" applyFont="1" applyFill="1" applyBorder="1" applyAlignment="1">
      <alignment vertical="center" wrapText="1"/>
    </xf>
    <xf numFmtId="0" fontId="48" fillId="12" borderId="8" xfId="0" applyFont="1" applyFill="1" applyBorder="1"/>
    <xf numFmtId="0" fontId="48" fillId="12" borderId="8" xfId="0" applyFont="1" applyFill="1" applyBorder="1" applyAlignment="1">
      <alignment vertical="center"/>
    </xf>
    <xf numFmtId="0" fontId="118" fillId="4" borderId="8" xfId="2" applyFont="1" applyFill="1" applyBorder="1" applyAlignment="1">
      <alignment horizontal="left" vertical="center" wrapText="1"/>
    </xf>
    <xf numFmtId="0" fontId="119" fillId="3" borderId="8" xfId="2" applyFont="1" applyFill="1" applyBorder="1" applyAlignment="1">
      <alignment vertical="center" wrapText="1"/>
    </xf>
    <xf numFmtId="0" fontId="118" fillId="2" borderId="8" xfId="2" applyFont="1" applyFill="1" applyBorder="1" applyAlignment="1">
      <alignment horizontal="left" vertical="center" wrapText="1"/>
    </xf>
    <xf numFmtId="0" fontId="68" fillId="5" borderId="8" xfId="2" applyFont="1" applyFill="1" applyBorder="1" applyAlignment="1">
      <alignment horizontal="left" vertical="center" wrapText="1"/>
    </xf>
    <xf numFmtId="0" fontId="37" fillId="5" borderId="8" xfId="2" applyFont="1" applyFill="1" applyBorder="1" applyAlignment="1">
      <alignment horizontal="left" vertical="center" wrapText="1"/>
    </xf>
    <xf numFmtId="0" fontId="9" fillId="16" borderId="8" xfId="2" applyFont="1" applyFill="1" applyBorder="1" applyAlignment="1">
      <alignment vertical="center" wrapText="1"/>
    </xf>
    <xf numFmtId="0" fontId="3" fillId="16" borderId="0" xfId="1" applyFill="1" applyAlignment="1">
      <alignment horizontal="justify" vertical="center"/>
    </xf>
    <xf numFmtId="0" fontId="44" fillId="0" borderId="0" xfId="0" applyFont="1"/>
    <xf numFmtId="0" fontId="108" fillId="0" borderId="8" xfId="2" applyFont="1" applyBorder="1" applyAlignment="1">
      <alignment horizontal="left" vertical="center"/>
    </xf>
    <xf numFmtId="0" fontId="120" fillId="5" borderId="0" xfId="0" applyFont="1" applyFill="1" applyAlignment="1">
      <alignment horizontal="left" vertical="center"/>
    </xf>
    <xf numFmtId="0" fontId="11" fillId="3" borderId="8" xfId="2" applyFont="1" applyFill="1" applyBorder="1" applyAlignment="1">
      <alignment horizontal="left" vertical="center" wrapText="1"/>
    </xf>
    <xf numFmtId="0" fontId="91" fillId="0" borderId="8" xfId="2" applyFont="1" applyBorder="1" applyAlignment="1">
      <alignment horizontal="left" vertical="center"/>
    </xf>
    <xf numFmtId="0" fontId="121" fillId="0" borderId="8" xfId="2" applyFont="1" applyBorder="1" applyAlignment="1">
      <alignment horizontal="left" vertical="center" wrapText="1"/>
    </xf>
    <xf numFmtId="0" fontId="68" fillId="3" borderId="8" xfId="1" applyFont="1" applyFill="1" applyBorder="1" applyAlignment="1">
      <alignment vertical="center" wrapText="1"/>
    </xf>
    <xf numFmtId="0" fontId="11" fillId="3" borderId="10" xfId="2" applyFont="1" applyFill="1" applyBorder="1" applyAlignment="1">
      <alignment vertical="center" wrapText="1"/>
    </xf>
    <xf numFmtId="0" fontId="84" fillId="0" borderId="7" xfId="2" applyFont="1" applyBorder="1" applyAlignment="1">
      <alignment horizontal="left" vertical="center" wrapText="1"/>
    </xf>
    <xf numFmtId="0" fontId="50" fillId="0" borderId="8" xfId="2" applyFont="1" applyBorder="1" applyAlignment="1">
      <alignment horizontal="left" vertical="center"/>
    </xf>
    <xf numFmtId="0" fontId="15" fillId="0" borderId="8" xfId="2" applyFont="1" applyBorder="1" applyAlignment="1">
      <alignment horizontal="left" vertical="center"/>
    </xf>
    <xf numFmtId="0" fontId="17" fillId="0" borderId="8" xfId="2" applyFont="1" applyBorder="1" applyAlignment="1">
      <alignment vertical="center" wrapText="1"/>
    </xf>
    <xf numFmtId="0" fontId="50" fillId="0" borderId="8" xfId="2" applyFont="1" applyBorder="1" applyAlignment="1">
      <alignment horizontal="left" vertical="center" wrapText="1"/>
    </xf>
    <xf numFmtId="0" fontId="9" fillId="12" borderId="8" xfId="1" applyFont="1" applyFill="1" applyBorder="1" applyAlignment="1">
      <alignment horizontal="left" vertical="center" wrapText="1" indent="1"/>
    </xf>
    <xf numFmtId="0" fontId="9" fillId="12" borderId="8" xfId="1" applyFont="1" applyFill="1" applyBorder="1" applyAlignment="1">
      <alignment horizontal="left" vertical="center" wrapText="1" indent="3"/>
    </xf>
    <xf numFmtId="0" fontId="3" fillId="3" borderId="28" xfId="1" applyFill="1" applyBorder="1" applyAlignment="1">
      <alignment vertical="center" wrapText="1"/>
    </xf>
    <xf numFmtId="0" fontId="3" fillId="3" borderId="46" xfId="1" applyFill="1" applyBorder="1" applyAlignment="1">
      <alignment vertical="center"/>
    </xf>
    <xf numFmtId="0" fontId="91" fillId="0" borderId="6" xfId="2" applyFont="1" applyBorder="1" applyAlignment="1">
      <alignment horizontal="left" vertical="center"/>
    </xf>
    <xf numFmtId="0" fontId="90" fillId="0" borderId="6" xfId="2" applyFont="1" applyBorder="1" applyAlignment="1">
      <alignment horizontal="left" vertical="center" wrapText="1"/>
    </xf>
    <xf numFmtId="0" fontId="91" fillId="0" borderId="6" xfId="2" applyFont="1" applyBorder="1" applyAlignment="1">
      <alignment horizontal="left" vertical="center" wrapText="1"/>
    </xf>
    <xf numFmtId="0" fontId="48" fillId="12" borderId="8" xfId="2" applyFont="1" applyFill="1" applyBorder="1" applyAlignment="1">
      <alignment horizontal="left" vertical="center" wrapText="1"/>
    </xf>
    <xf numFmtId="0" fontId="124" fillId="3" borderId="8" xfId="1" applyFont="1" applyFill="1" applyBorder="1" applyAlignment="1">
      <alignment vertical="center" wrapText="1"/>
    </xf>
    <xf numFmtId="0" fontId="17" fillId="0" borderId="0" xfId="2" applyFont="1" applyAlignment="1">
      <alignment horizontal="left" vertical="center" wrapText="1"/>
    </xf>
    <xf numFmtId="0" fontId="57" fillId="6" borderId="0" xfId="2" applyFont="1" applyFill="1" applyAlignment="1">
      <alignment horizontal="left" vertical="center" wrapText="1" indent="2"/>
    </xf>
    <xf numFmtId="0" fontId="17" fillId="0" borderId="0" xfId="2" applyFont="1" applyAlignment="1">
      <alignment horizontal="left" vertical="center"/>
    </xf>
    <xf numFmtId="0" fontId="11" fillId="6" borderId="0" xfId="2" applyFont="1" applyFill="1" applyAlignment="1">
      <alignment horizontal="left" vertical="center"/>
    </xf>
    <xf numFmtId="0" fontId="17" fillId="0" borderId="37" xfId="2" applyFont="1" applyBorder="1" applyAlignment="1">
      <alignment horizontal="left" vertical="center"/>
    </xf>
    <xf numFmtId="0" fontId="15" fillId="0" borderId="7" xfId="2" applyFont="1" applyBorder="1" applyAlignment="1">
      <alignment horizontal="left" vertical="center" wrapText="1"/>
    </xf>
    <xf numFmtId="0" fontId="43" fillId="0" borderId="7" xfId="0" applyFont="1" applyBorder="1" applyAlignment="1">
      <alignment horizontal="left" vertical="center" wrapText="1"/>
    </xf>
    <xf numFmtId="0" fontId="15" fillId="9" borderId="7" xfId="2" applyFont="1" applyFill="1" applyBorder="1" applyAlignment="1">
      <alignment horizontal="left" vertical="center" wrapText="1"/>
    </xf>
    <xf numFmtId="0" fontId="48" fillId="0" borderId="17" xfId="0" applyFont="1" applyBorder="1" applyAlignment="1">
      <alignment horizontal="left" vertical="center"/>
    </xf>
    <xf numFmtId="0" fontId="48" fillId="0" borderId="18" xfId="0" applyFont="1" applyBorder="1" applyAlignment="1">
      <alignment horizontal="left" vertical="center"/>
    </xf>
    <xf numFmtId="0" fontId="39" fillId="6" borderId="0" xfId="0" applyFont="1" applyFill="1" applyAlignment="1">
      <alignment vertical="center"/>
    </xf>
    <xf numFmtId="0" fontId="16" fillId="6" borderId="0" xfId="2" applyFont="1" applyFill="1" applyAlignment="1">
      <alignment horizontal="left" vertical="center" indent="1"/>
    </xf>
    <xf numFmtId="0" fontId="43" fillId="0" borderId="16" xfId="0" applyFont="1" applyBorder="1" applyAlignment="1">
      <alignment horizontal="left" vertical="center" wrapText="1"/>
    </xf>
    <xf numFmtId="0" fontId="1" fillId="0" borderId="0" xfId="2" applyFont="1" applyAlignment="1">
      <alignment horizontal="left" vertical="center"/>
    </xf>
    <xf numFmtId="0" fontId="1" fillId="0" borderId="0" xfId="2" applyFont="1" applyAlignment="1">
      <alignment horizontal="right" vertical="center"/>
    </xf>
    <xf numFmtId="0" fontId="1" fillId="3" borderId="0" xfId="2" applyFont="1" applyFill="1" applyAlignment="1">
      <alignment horizontal="right" vertical="center"/>
    </xf>
    <xf numFmtId="0" fontId="1" fillId="6" borderId="0" xfId="2" applyFont="1" applyFill="1" applyAlignment="1">
      <alignment horizontal="left" vertical="center"/>
    </xf>
    <xf numFmtId="0" fontId="1" fillId="6" borderId="0" xfId="2" applyFont="1" applyFill="1" applyAlignment="1">
      <alignment vertical="center"/>
    </xf>
    <xf numFmtId="0" fontId="1" fillId="9" borderId="0" xfId="2" applyFont="1" applyFill="1" applyAlignment="1">
      <alignment horizontal="left" vertical="center"/>
    </xf>
    <xf numFmtId="0" fontId="1" fillId="0" borderId="31" xfId="2" applyFont="1" applyBorder="1" applyAlignment="1">
      <alignment horizontal="left" vertical="center"/>
    </xf>
    <xf numFmtId="0" fontId="1" fillId="0" borderId="51" xfId="2" applyFont="1" applyBorder="1" applyAlignment="1">
      <alignment horizontal="left" vertical="center"/>
    </xf>
    <xf numFmtId="0" fontId="1" fillId="0" borderId="44" xfId="2" applyFont="1" applyBorder="1" applyAlignment="1">
      <alignment horizontal="left" vertical="center"/>
    </xf>
    <xf numFmtId="0" fontId="1" fillId="2" borderId="28" xfId="2" applyFont="1" applyFill="1" applyBorder="1" applyAlignment="1">
      <alignment horizontal="left" vertical="center"/>
    </xf>
    <xf numFmtId="0" fontId="1" fillId="0" borderId="25" xfId="2" applyFont="1" applyBorder="1" applyAlignment="1">
      <alignment horizontal="left" vertical="center"/>
    </xf>
    <xf numFmtId="0" fontId="1" fillId="2" borderId="0" xfId="2" applyFont="1" applyFill="1" applyAlignment="1">
      <alignment horizontal="left" vertical="center"/>
    </xf>
    <xf numFmtId="0" fontId="1" fillId="2" borderId="31" xfId="2" applyFont="1" applyFill="1" applyBorder="1" applyAlignment="1">
      <alignment horizontal="left" vertical="center"/>
    </xf>
    <xf numFmtId="0" fontId="1" fillId="2" borderId="8" xfId="2" applyFont="1" applyFill="1" applyBorder="1" applyAlignment="1">
      <alignment horizontal="left" vertical="center"/>
    </xf>
    <xf numFmtId="0" fontId="1" fillId="5" borderId="8" xfId="2" applyFont="1" applyFill="1" applyBorder="1" applyAlignment="1">
      <alignment horizontal="left" vertical="center" wrapText="1"/>
    </xf>
    <xf numFmtId="0" fontId="1" fillId="5" borderId="8" xfId="2" applyFont="1" applyFill="1" applyBorder="1" applyAlignment="1">
      <alignment horizontal="left" vertical="center"/>
    </xf>
    <xf numFmtId="0" fontId="1" fillId="0" borderId="8" xfId="2" applyFont="1" applyBorder="1" applyAlignment="1">
      <alignment horizontal="left" vertical="center"/>
    </xf>
    <xf numFmtId="0" fontId="1" fillId="0" borderId="8" xfId="2" applyFont="1" applyBorder="1" applyAlignment="1">
      <alignment vertical="center"/>
    </xf>
    <xf numFmtId="0" fontId="1" fillId="0" borderId="8" xfId="2" applyFont="1" applyBorder="1" applyAlignment="1">
      <alignment horizontal="center" vertical="center"/>
    </xf>
    <xf numFmtId="0" fontId="1" fillId="2" borderId="15" xfId="2" applyFont="1" applyFill="1" applyBorder="1" applyAlignment="1">
      <alignment horizontal="left" vertical="center"/>
    </xf>
    <xf numFmtId="0" fontId="1" fillId="2" borderId="17" xfId="2" applyFont="1" applyFill="1" applyBorder="1" applyAlignment="1">
      <alignment horizontal="left" vertical="center"/>
    </xf>
    <xf numFmtId="0" fontId="1" fillId="2" borderId="18" xfId="2" applyFont="1" applyFill="1" applyBorder="1" applyAlignment="1">
      <alignment horizontal="left" vertical="center"/>
    </xf>
    <xf numFmtId="0" fontId="1" fillId="2" borderId="8" xfId="2" applyFont="1" applyFill="1" applyBorder="1" applyAlignment="1">
      <alignment horizontal="left" vertical="center" wrapText="1"/>
    </xf>
    <xf numFmtId="0" fontId="1" fillId="12" borderId="8" xfId="2" applyFont="1" applyFill="1" applyBorder="1" applyAlignment="1">
      <alignment horizontal="left" vertical="center"/>
    </xf>
    <xf numFmtId="0" fontId="1" fillId="0" borderId="7" xfId="2" applyFont="1" applyBorder="1" applyAlignment="1">
      <alignment horizontal="left" vertical="center"/>
    </xf>
    <xf numFmtId="0" fontId="1" fillId="0" borderId="9" xfId="2" applyFont="1" applyBorder="1" applyAlignment="1">
      <alignment horizontal="left" vertical="center"/>
    </xf>
    <xf numFmtId="0" fontId="1" fillId="0" borderId="10" xfId="2" applyFont="1" applyBorder="1" applyAlignment="1">
      <alignment horizontal="left" vertical="center"/>
    </xf>
    <xf numFmtId="0" fontId="1" fillId="0" borderId="10" xfId="2" applyFont="1" applyBorder="1" applyAlignment="1">
      <alignment vertical="center"/>
    </xf>
    <xf numFmtId="0" fontId="1" fillId="5" borderId="10" xfId="2" applyFont="1" applyFill="1" applyBorder="1" applyAlignment="1">
      <alignment horizontal="left" vertical="center"/>
    </xf>
    <xf numFmtId="0" fontId="1" fillId="0" borderId="8" xfId="0" applyFont="1" applyBorder="1" applyAlignment="1">
      <alignment horizontal="left" vertical="center"/>
    </xf>
    <xf numFmtId="0" fontId="1" fillId="0" borderId="8" xfId="0" applyFont="1" applyBorder="1" applyAlignment="1">
      <alignment horizontal="left" vertical="center" wrapText="1"/>
    </xf>
    <xf numFmtId="0" fontId="1" fillId="12" borderId="8" xfId="0" applyFont="1" applyFill="1" applyBorder="1" applyAlignment="1">
      <alignment horizontal="left" vertical="center" wrapText="1"/>
    </xf>
    <xf numFmtId="0" fontId="1" fillId="12" borderId="8" xfId="2" applyFont="1" applyFill="1" applyBorder="1" applyAlignment="1">
      <alignment horizontal="center" vertical="center" wrapText="1"/>
    </xf>
    <xf numFmtId="0" fontId="1" fillId="9" borderId="8" xfId="2" applyFont="1" applyFill="1" applyBorder="1" applyAlignment="1">
      <alignment vertical="center" wrapText="1"/>
    </xf>
    <xf numFmtId="0" fontId="1" fillId="9" borderId="8" xfId="2" applyFont="1" applyFill="1" applyBorder="1" applyAlignment="1">
      <alignment horizontal="left" vertical="center" wrapText="1"/>
    </xf>
    <xf numFmtId="0" fontId="1" fillId="12" borderId="8" xfId="2" applyFont="1" applyFill="1" applyBorder="1" applyAlignment="1">
      <alignment horizontal="left" vertical="center" wrapText="1"/>
    </xf>
    <xf numFmtId="0" fontId="1" fillId="5" borderId="8" xfId="2" applyFont="1" applyFill="1" applyBorder="1" applyAlignment="1">
      <alignment horizontal="center" vertical="center" wrapText="1"/>
    </xf>
    <xf numFmtId="0" fontId="1" fillId="2" borderId="4" xfId="2" applyFont="1" applyFill="1" applyBorder="1" applyAlignment="1">
      <alignment horizontal="left" vertical="center"/>
    </xf>
    <xf numFmtId="0" fontId="1" fillId="5" borderId="4" xfId="2" applyFont="1" applyFill="1" applyBorder="1" applyAlignment="1">
      <alignment horizontal="left" vertical="center" wrapText="1"/>
    </xf>
    <xf numFmtId="0" fontId="1" fillId="5" borderId="4" xfId="2" applyFont="1" applyFill="1" applyBorder="1" applyAlignment="1">
      <alignment horizontal="left" vertical="center"/>
    </xf>
    <xf numFmtId="0" fontId="1" fillId="0" borderId="5" xfId="2" applyFont="1" applyBorder="1" applyAlignment="1">
      <alignment horizontal="left" vertical="center"/>
    </xf>
    <xf numFmtId="0" fontId="1" fillId="0" borderId="6" xfId="2" applyFont="1" applyBorder="1" applyAlignment="1">
      <alignment horizontal="left" vertical="center"/>
    </xf>
    <xf numFmtId="0" fontId="1" fillId="0" borderId="1" xfId="2" applyFont="1" applyBorder="1" applyAlignment="1">
      <alignment vertical="center"/>
    </xf>
    <xf numFmtId="0" fontId="1" fillId="0" borderId="0" xfId="2" applyFont="1" applyAlignment="1">
      <alignment vertical="center"/>
    </xf>
    <xf numFmtId="0" fontId="1" fillId="0" borderId="3" xfId="2" applyFont="1" applyBorder="1" applyAlignment="1">
      <alignment vertical="center"/>
    </xf>
    <xf numFmtId="0" fontId="1" fillId="0" borderId="6" xfId="2" applyFont="1" applyBorder="1" applyAlignment="1">
      <alignment vertical="center"/>
    </xf>
    <xf numFmtId="0" fontId="1" fillId="0" borderId="2" xfId="2" applyFont="1" applyBorder="1" applyAlignment="1">
      <alignment vertical="center"/>
    </xf>
    <xf numFmtId="166" fontId="1" fillId="0" borderId="0" xfId="5" applyFont="1" applyFill="1" applyAlignment="1">
      <alignment horizontal="left" vertical="center"/>
    </xf>
    <xf numFmtId="0" fontId="1" fillId="0" borderId="0" xfId="0" applyFont="1"/>
    <xf numFmtId="3" fontId="1" fillId="0" borderId="0" xfId="2" applyNumberFormat="1" applyFont="1" applyAlignment="1">
      <alignment horizontal="right" vertical="center"/>
    </xf>
    <xf numFmtId="166" fontId="1" fillId="0" borderId="0" xfId="0" applyNumberFormat="1" applyFont="1"/>
    <xf numFmtId="164" fontId="1" fillId="0" borderId="0" xfId="0" applyNumberFormat="1" applyFont="1"/>
    <xf numFmtId="166" fontId="1" fillId="0" borderId="0" xfId="5" applyFont="1" applyAlignment="1">
      <alignment horizontal="right"/>
    </xf>
    <xf numFmtId="166" fontId="1" fillId="0" borderId="0" xfId="5" applyFont="1"/>
    <xf numFmtId="0" fontId="1" fillId="0" borderId="0" xfId="5" applyNumberFormat="1" applyFont="1"/>
    <xf numFmtId="3" fontId="1" fillId="0" borderId="0" xfId="0" applyNumberFormat="1" applyFont="1"/>
    <xf numFmtId="0" fontId="1" fillId="15" borderId="8" xfId="2" applyFont="1" applyFill="1" applyBorder="1" applyAlignment="1">
      <alignment horizontal="left" vertical="center"/>
    </xf>
    <xf numFmtId="0" fontId="1" fillId="0" borderId="14" xfId="2" applyFont="1" applyBorder="1" applyAlignment="1">
      <alignment horizontal="left" vertical="center"/>
    </xf>
    <xf numFmtId="0" fontId="1" fillId="5" borderId="15" xfId="2" applyFont="1" applyFill="1" applyBorder="1" applyAlignment="1">
      <alignment horizontal="left" vertical="center"/>
    </xf>
    <xf numFmtId="0" fontId="1" fillId="15" borderId="8" xfId="2" applyFont="1" applyFill="1" applyBorder="1" applyAlignment="1">
      <alignment horizontal="left" vertical="center" wrapText="1"/>
    </xf>
    <xf numFmtId="0" fontId="1" fillId="15" borderId="10" xfId="0" applyFont="1" applyFill="1" applyBorder="1" applyAlignment="1">
      <alignment wrapText="1"/>
    </xf>
    <xf numFmtId="0" fontId="1" fillId="0" borderId="7" xfId="0" applyFont="1" applyBorder="1"/>
    <xf numFmtId="0" fontId="1" fillId="0" borderId="8" xfId="0" applyFont="1" applyBorder="1"/>
    <xf numFmtId="0" fontId="1" fillId="5" borderId="15" xfId="2" applyFont="1" applyFill="1" applyBorder="1" applyAlignment="1">
      <alignment horizontal="left" vertical="center" wrapText="1"/>
    </xf>
    <xf numFmtId="0" fontId="1" fillId="12" borderId="7" xfId="2" applyFont="1" applyFill="1" applyBorder="1" applyAlignment="1">
      <alignment horizontal="left" vertical="center"/>
    </xf>
    <xf numFmtId="0" fontId="1" fillId="16" borderId="8" xfId="2" applyFont="1" applyFill="1" applyBorder="1" applyAlignment="1">
      <alignment horizontal="left" vertical="center"/>
    </xf>
    <xf numFmtId="0" fontId="17" fillId="0" borderId="0" xfId="2" applyFont="1" applyAlignment="1">
      <alignment horizontal="left" vertical="center" wrapText="1"/>
    </xf>
    <xf numFmtId="0" fontId="57" fillId="6" borderId="0" xfId="2" applyFont="1" applyFill="1" applyAlignment="1">
      <alignment horizontal="left" vertical="center" wrapText="1" indent="2"/>
    </xf>
    <xf numFmtId="0" fontId="48" fillId="6" borderId="0" xfId="0" applyFont="1" applyFill="1" applyAlignment="1">
      <alignment wrapText="1"/>
    </xf>
    <xf numFmtId="0" fontId="18" fillId="6" borderId="59" xfId="2" applyFont="1" applyFill="1" applyBorder="1" applyAlignment="1">
      <alignment horizontal="left" vertical="center" wrapText="1"/>
    </xf>
    <xf numFmtId="0" fontId="11" fillId="6" borderId="0" xfId="2" applyFont="1" applyFill="1" applyAlignment="1">
      <alignment horizontal="left" vertical="center"/>
    </xf>
    <xf numFmtId="0" fontId="20" fillId="6" borderId="0" xfId="2" applyFont="1" applyFill="1" applyAlignment="1">
      <alignment horizontal="left" vertical="center"/>
    </xf>
    <xf numFmtId="0" fontId="9" fillId="6" borderId="0" xfId="2" applyFont="1" applyFill="1" applyAlignment="1">
      <alignment horizontal="left" vertical="center" wrapText="1" indent="3"/>
    </xf>
    <xf numFmtId="0" fontId="16" fillId="6" borderId="0" xfId="2" applyFont="1" applyFill="1" applyAlignment="1">
      <alignment horizontal="left" vertical="center" wrapText="1" indent="3"/>
    </xf>
    <xf numFmtId="0" fontId="37" fillId="6" borderId="0" xfId="4" applyFont="1" applyFill="1" applyAlignment="1"/>
    <xf numFmtId="0" fontId="84" fillId="0" borderId="53" xfId="2" applyFont="1" applyBorder="1" applyAlignment="1">
      <alignment vertical="center"/>
    </xf>
    <xf numFmtId="0" fontId="85" fillId="6" borderId="54" xfId="4" applyFont="1" applyFill="1" applyBorder="1" applyAlignment="1">
      <alignment horizontal="center" vertical="center"/>
    </xf>
    <xf numFmtId="0" fontId="85" fillId="6" borderId="55" xfId="4" applyFont="1" applyFill="1" applyBorder="1" applyAlignment="1">
      <alignment horizontal="center" vertical="center"/>
    </xf>
    <xf numFmtId="0" fontId="85" fillId="6" borderId="56" xfId="4" applyFont="1" applyFill="1" applyBorder="1" applyAlignment="1">
      <alignment horizontal="center" vertical="center"/>
    </xf>
    <xf numFmtId="0" fontId="24" fillId="6" borderId="54" xfId="4" applyFont="1" applyFill="1" applyBorder="1" applyAlignment="1">
      <alignment horizontal="center" vertical="center" wrapText="1"/>
    </xf>
    <xf numFmtId="0" fontId="24" fillId="6" borderId="55" xfId="4" applyFont="1" applyFill="1" applyBorder="1" applyAlignment="1">
      <alignment horizontal="center" vertical="center"/>
    </xf>
    <xf numFmtId="0" fontId="24" fillId="6" borderId="56" xfId="4" applyFont="1" applyFill="1" applyBorder="1" applyAlignment="1">
      <alignment horizontal="center" vertical="center"/>
    </xf>
    <xf numFmtId="0" fontId="11" fillId="0" borderId="57" xfId="2" applyFont="1" applyBorder="1" applyAlignment="1">
      <alignment vertical="center"/>
    </xf>
    <xf numFmtId="0" fontId="17" fillId="0" borderId="37" xfId="2" applyFont="1" applyBorder="1" applyAlignment="1">
      <alignment horizontal="left" vertical="center"/>
    </xf>
    <xf numFmtId="0" fontId="60" fillId="0" borderId="0" xfId="6" applyFont="1" applyAlignment="1">
      <alignment vertical="center"/>
    </xf>
    <xf numFmtId="0" fontId="17" fillId="0" borderId="0" xfId="2" applyFont="1" applyAlignment="1">
      <alignment horizontal="left" vertical="center"/>
    </xf>
    <xf numFmtId="0" fontId="59" fillId="0" borderId="0" xfId="4" applyFont="1" applyFill="1" applyBorder="1" applyAlignment="1">
      <alignment horizontal="center" vertical="center"/>
    </xf>
    <xf numFmtId="0" fontId="15" fillId="0" borderId="14" xfId="2" applyFont="1" applyBorder="1" applyAlignment="1">
      <alignment horizontal="left" vertical="center" wrapText="1"/>
    </xf>
    <xf numFmtId="0" fontId="15" fillId="0" borderId="16" xfId="2" applyFont="1" applyBorder="1" applyAlignment="1">
      <alignment horizontal="left" vertical="center" wrapText="1"/>
    </xf>
    <xf numFmtId="0" fontId="15" fillId="0" borderId="13" xfId="2" applyFont="1" applyBorder="1" applyAlignment="1">
      <alignment horizontal="left" vertical="center" wrapText="1"/>
    </xf>
    <xf numFmtId="0" fontId="1" fillId="2" borderId="15" xfId="2" applyFont="1" applyFill="1" applyBorder="1" applyAlignment="1">
      <alignment horizontal="left" vertical="center"/>
    </xf>
    <xf numFmtId="0" fontId="1" fillId="2" borderId="17" xfId="2" applyFont="1" applyFill="1" applyBorder="1" applyAlignment="1">
      <alignment horizontal="left" vertical="center"/>
    </xf>
    <xf numFmtId="0" fontId="1" fillId="2" borderId="18" xfId="2" applyFont="1" applyFill="1" applyBorder="1" applyAlignment="1">
      <alignment horizontal="left" vertical="center"/>
    </xf>
    <xf numFmtId="0" fontId="60" fillId="0" borderId="7" xfId="2" applyFont="1" applyBorder="1" applyAlignment="1">
      <alignment vertical="center" wrapText="1"/>
    </xf>
    <xf numFmtId="0" fontId="60" fillId="0" borderId="7" xfId="0" applyFont="1" applyBorder="1" applyAlignment="1">
      <alignment vertical="center" wrapText="1"/>
    </xf>
    <xf numFmtId="0" fontId="73" fillId="2" borderId="15" xfId="2" applyFont="1" applyFill="1" applyBorder="1" applyAlignment="1">
      <alignment vertical="center"/>
    </xf>
    <xf numFmtId="0" fontId="73" fillId="0" borderId="17" xfId="0" applyFont="1" applyBorder="1" applyAlignment="1">
      <alignment vertical="center"/>
    </xf>
    <xf numFmtId="0" fontId="73" fillId="0" borderId="18" xfId="0" applyFont="1" applyBorder="1" applyAlignment="1">
      <alignment vertical="center"/>
    </xf>
    <xf numFmtId="0" fontId="15" fillId="0" borderId="7" xfId="2" applyFont="1" applyBorder="1" applyAlignment="1">
      <alignment horizontal="left" vertical="center" wrapText="1"/>
    </xf>
    <xf numFmtId="0" fontId="48" fillId="0" borderId="7" xfId="0" applyFont="1" applyBorder="1" applyAlignment="1">
      <alignment horizontal="left" vertical="center" wrapText="1"/>
    </xf>
    <xf numFmtId="0" fontId="43" fillId="0" borderId="7" xfId="0" applyFont="1" applyBorder="1" applyAlignment="1">
      <alignment horizontal="left" vertical="center" wrapText="1"/>
    </xf>
    <xf numFmtId="0" fontId="1" fillId="2" borderId="15" xfId="2" applyFont="1" applyFill="1" applyBorder="1" applyAlignment="1">
      <alignment vertical="center"/>
    </xf>
    <xf numFmtId="0" fontId="48" fillId="0" borderId="17" xfId="0" applyFont="1" applyBorder="1" applyAlignment="1">
      <alignment vertical="center"/>
    </xf>
    <xf numFmtId="0" fontId="48" fillId="0" borderId="18" xfId="0" applyFont="1" applyBorder="1" applyAlignment="1">
      <alignment vertical="center"/>
    </xf>
    <xf numFmtId="0" fontId="1" fillId="2" borderId="15" xfId="2" applyFont="1" applyFill="1" applyBorder="1" applyAlignment="1">
      <alignment horizontal="center" vertical="center"/>
    </xf>
    <xf numFmtId="0" fontId="1" fillId="2" borderId="17" xfId="2" applyFont="1" applyFill="1" applyBorder="1" applyAlignment="1">
      <alignment horizontal="center" vertical="center"/>
    </xf>
    <xf numFmtId="0" fontId="1" fillId="2" borderId="23" xfId="2" applyFont="1" applyFill="1" applyBorder="1" applyAlignment="1">
      <alignment horizontal="center" vertical="center"/>
    </xf>
    <xf numFmtId="0" fontId="15" fillId="9" borderId="7" xfId="2" applyFont="1" applyFill="1" applyBorder="1" applyAlignment="1">
      <alignment horizontal="left" vertical="center" wrapText="1"/>
    </xf>
    <xf numFmtId="0" fontId="43" fillId="9" borderId="7" xfId="0" applyFont="1" applyFill="1" applyBorder="1" applyAlignment="1">
      <alignment horizontal="left" vertical="center" wrapText="1"/>
    </xf>
    <xf numFmtId="0" fontId="1" fillId="2" borderId="19" xfId="2" applyFont="1" applyFill="1" applyBorder="1" applyAlignment="1">
      <alignment vertical="center"/>
    </xf>
    <xf numFmtId="0" fontId="48" fillId="0" borderId="20" xfId="0" applyFont="1" applyBorder="1" applyAlignment="1">
      <alignment vertical="center"/>
    </xf>
    <xf numFmtId="0" fontId="48" fillId="0" borderId="21" xfId="0" applyFont="1" applyBorder="1" applyAlignment="1">
      <alignment vertical="center"/>
    </xf>
    <xf numFmtId="0" fontId="1" fillId="2" borderId="22" xfId="2" applyFont="1" applyFill="1" applyBorder="1" applyAlignment="1">
      <alignment vertical="center"/>
    </xf>
    <xf numFmtId="0" fontId="1" fillId="2" borderId="22" xfId="2" applyFont="1" applyFill="1" applyBorder="1" applyAlignment="1">
      <alignment horizontal="left" vertical="center"/>
    </xf>
    <xf numFmtId="0" fontId="48" fillId="0" borderId="17" xfId="0" applyFont="1" applyBorder="1" applyAlignment="1">
      <alignment horizontal="left" vertical="center"/>
    </xf>
    <xf numFmtId="0" fontId="48" fillId="0" borderId="18" xfId="0" applyFont="1" applyBorder="1" applyAlignment="1">
      <alignment horizontal="left" vertical="center"/>
    </xf>
    <xf numFmtId="0" fontId="1" fillId="0" borderId="0" xfId="2" applyFont="1" applyAlignment="1">
      <alignment horizontal="left" vertical="center"/>
    </xf>
    <xf numFmtId="0" fontId="97" fillId="3" borderId="0" xfId="2" applyFont="1" applyFill="1" applyAlignment="1">
      <alignment vertical="center"/>
    </xf>
    <xf numFmtId="0" fontId="24" fillId="6" borderId="34" xfId="4" applyFont="1" applyFill="1" applyBorder="1" applyAlignment="1">
      <alignment horizontal="center" vertical="center"/>
    </xf>
    <xf numFmtId="0" fontId="24" fillId="6" borderId="35" xfId="4" applyFont="1" applyFill="1" applyBorder="1" applyAlignment="1">
      <alignment horizontal="center" vertical="center"/>
    </xf>
    <xf numFmtId="0" fontId="24" fillId="6" borderId="36" xfId="4" applyFont="1" applyFill="1" applyBorder="1" applyAlignment="1">
      <alignment horizontal="center" vertical="center"/>
    </xf>
    <xf numFmtId="0" fontId="24" fillId="6" borderId="0" xfId="4" applyFont="1" applyFill="1" applyBorder="1" applyAlignment="1">
      <alignment horizontal="center" vertical="center"/>
    </xf>
    <xf numFmtId="0" fontId="28" fillId="7" borderId="24" xfId="2" applyFont="1" applyFill="1" applyBorder="1" applyAlignment="1">
      <alignment horizontal="left" vertical="center"/>
    </xf>
    <xf numFmtId="0" fontId="28" fillId="7" borderId="25" xfId="2" applyFont="1" applyFill="1" applyBorder="1" applyAlignment="1">
      <alignment horizontal="left" vertical="center"/>
    </xf>
    <xf numFmtId="0" fontId="28" fillId="7" borderId="26" xfId="2" applyFont="1" applyFill="1" applyBorder="1" applyAlignment="1">
      <alignment horizontal="left" vertical="center"/>
    </xf>
    <xf numFmtId="0" fontId="23" fillId="6" borderId="0" xfId="4" applyFont="1" applyFill="1" applyAlignment="1"/>
    <xf numFmtId="0" fontId="80" fillId="6" borderId="0" xfId="2" applyFont="1" applyFill="1" applyAlignment="1">
      <alignment vertical="center"/>
    </xf>
    <xf numFmtId="0" fontId="26" fillId="6" borderId="0" xfId="2" applyFont="1" applyFill="1" applyAlignment="1">
      <alignment horizontal="left" vertical="center"/>
    </xf>
    <xf numFmtId="0" fontId="16" fillId="0" borderId="0" xfId="2" applyFont="1" applyAlignment="1">
      <alignment horizontal="left" vertical="center"/>
    </xf>
    <xf numFmtId="0" fontId="8" fillId="0" borderId="31" xfId="2" applyFont="1" applyBorder="1" applyAlignment="1" applyProtection="1">
      <alignment vertical="center"/>
      <protection locked="0"/>
    </xf>
    <xf numFmtId="0" fontId="11" fillId="0" borderId="0" xfId="2" applyFont="1" applyAlignment="1">
      <alignment vertical="center"/>
    </xf>
    <xf numFmtId="0" fontId="11" fillId="0" borderId="43" xfId="2" applyFont="1" applyBorder="1" applyAlignment="1">
      <alignment vertical="center"/>
    </xf>
    <xf numFmtId="0" fontId="16" fillId="6" borderId="0" xfId="0" applyFont="1" applyFill="1" applyAlignment="1">
      <alignment horizontal="left" vertical="center" wrapText="1"/>
    </xf>
    <xf numFmtId="0" fontId="38" fillId="0" borderId="0" xfId="4" applyFont="1" applyFill="1" applyBorder="1" applyAlignment="1">
      <alignment horizontal="left" vertical="center" wrapText="1"/>
    </xf>
    <xf numFmtId="0" fontId="20" fillId="6" borderId="0" xfId="0" applyFont="1" applyFill="1" applyAlignment="1">
      <alignment vertical="center" wrapText="1"/>
    </xf>
    <xf numFmtId="0" fontId="16" fillId="6" borderId="0" xfId="0" applyFont="1" applyFill="1" applyAlignment="1">
      <alignment horizontal="left" vertical="center" wrapText="1" indent="3"/>
    </xf>
    <xf numFmtId="0" fontId="9" fillId="6" borderId="0" xfId="0" applyFont="1" applyFill="1" applyAlignment="1">
      <alignment horizontal="left" vertical="center" wrapText="1" indent="3"/>
    </xf>
    <xf numFmtId="0" fontId="9" fillId="6" borderId="0" xfId="0" applyFont="1" applyFill="1" applyAlignment="1">
      <alignment horizontal="left" vertical="center" wrapText="1"/>
    </xf>
    <xf numFmtId="0" fontId="9" fillId="6" borderId="0" xfId="0" applyFont="1" applyFill="1" applyAlignment="1">
      <alignment horizontal="left" vertical="top" wrapText="1" indent="3"/>
    </xf>
    <xf numFmtId="0" fontId="38" fillId="6" borderId="0" xfId="4" applyFont="1" applyFill="1" applyAlignment="1"/>
    <xf numFmtId="0" fontId="39" fillId="6" borderId="0" xfId="0" applyFont="1" applyFill="1" applyAlignment="1">
      <alignment vertical="center"/>
    </xf>
    <xf numFmtId="0" fontId="38" fillId="6" borderId="39" xfId="4" applyFont="1" applyFill="1" applyBorder="1" applyAlignment="1">
      <alignment horizontal="left" vertical="center" wrapText="1"/>
    </xf>
    <xf numFmtId="0" fontId="40" fillId="3" borderId="0" xfId="4" applyFont="1" applyFill="1" applyBorder="1" applyAlignment="1">
      <alignment horizontal="left" vertical="center" wrapText="1"/>
    </xf>
    <xf numFmtId="0" fontId="40" fillId="3" borderId="39" xfId="4" applyFont="1" applyFill="1" applyBorder="1" applyAlignment="1">
      <alignment horizontal="left" vertical="center" wrapText="1"/>
    </xf>
    <xf numFmtId="0" fontId="11" fillId="0" borderId="38" xfId="2" applyFont="1" applyBorder="1" applyAlignment="1">
      <alignment vertical="center"/>
    </xf>
    <xf numFmtId="0" fontId="24" fillId="6" borderId="63" xfId="4" applyFont="1" applyFill="1" applyBorder="1" applyAlignment="1">
      <alignment horizontal="center" vertical="center"/>
    </xf>
    <xf numFmtId="0" fontId="24" fillId="6" borderId="64" xfId="4" applyFont="1" applyFill="1" applyBorder="1" applyAlignment="1">
      <alignment horizontal="center" vertical="center"/>
    </xf>
    <xf numFmtId="0" fontId="16" fillId="6" borderId="0" xfId="2" applyFont="1" applyFill="1" applyAlignment="1">
      <alignment horizontal="left" vertical="center" indent="1"/>
    </xf>
    <xf numFmtId="0" fontId="11" fillId="0" borderId="31" xfId="2" applyFont="1" applyBorder="1" applyAlignment="1">
      <alignment vertical="center"/>
    </xf>
    <xf numFmtId="0" fontId="45" fillId="6" borderId="0" xfId="0" applyFont="1" applyFill="1" applyAlignment="1">
      <alignment vertical="center"/>
    </xf>
    <xf numFmtId="0" fontId="47" fillId="6" borderId="0" xfId="0" applyFont="1" applyFill="1" applyAlignment="1">
      <alignment vertical="center" wrapText="1"/>
    </xf>
    <xf numFmtId="0" fontId="16" fillId="6" borderId="0" xfId="0" applyFont="1" applyFill="1" applyAlignment="1">
      <alignment horizontal="left" vertical="center" wrapText="1" indent="2"/>
    </xf>
    <xf numFmtId="0" fontId="89" fillId="6" borderId="0" xfId="2" applyFont="1" applyFill="1" applyAlignment="1">
      <alignment vertical="center"/>
    </xf>
    <xf numFmtId="0" fontId="1" fillId="0" borderId="17" xfId="0" applyFont="1" applyBorder="1" applyAlignment="1">
      <alignment horizontal="left" vertical="center"/>
    </xf>
    <xf numFmtId="0" fontId="1" fillId="2" borderId="15" xfId="2"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48" fillId="0" borderId="23" xfId="0" applyFont="1" applyBorder="1" applyAlignment="1">
      <alignment horizontal="left" vertical="center"/>
    </xf>
    <xf numFmtId="0" fontId="43" fillId="0" borderId="16" xfId="0" applyFont="1" applyBorder="1" applyAlignment="1">
      <alignment horizontal="left" vertical="center" wrapText="1"/>
    </xf>
    <xf numFmtId="0" fontId="43" fillId="0" borderId="13" xfId="0" applyFont="1" applyBorder="1" applyAlignment="1">
      <alignment horizontal="left" vertical="center" wrapText="1"/>
    </xf>
    <xf numFmtId="0" fontId="43" fillId="0" borderId="9" xfId="0" applyFont="1" applyBorder="1" applyAlignment="1">
      <alignment horizontal="left" vertical="center" wrapText="1"/>
    </xf>
    <xf numFmtId="0" fontId="48" fillId="6" borderId="0" xfId="0" applyFont="1" applyFill="1" applyAlignment="1"/>
    <xf numFmtId="0" fontId="44" fillId="0" borderId="0" xfId="0" applyFont="1" applyAlignment="1"/>
  </cellXfs>
  <cellStyles count="9">
    <cellStyle name="Comma" xfId="8" builtinId="3"/>
    <cellStyle name="Comma 2" xfId="5" xr:uid="{00000000-0005-0000-0000-000001000000}"/>
    <cellStyle name="Explanatory Text 2" xfId="7" xr:uid="{00000000-0005-0000-0000-000002000000}"/>
    <cellStyle name="Hyperlink" xfId="1" builtinId="8"/>
    <cellStyle name="Hyperlink 2" xfId="3" xr:uid="{00000000-0005-0000-0000-000004000000}"/>
    <cellStyle name="Hyperlink 3" xfId="4" xr:uid="{00000000-0005-0000-0000-000005000000}"/>
    <cellStyle name="Normal" xfId="0" builtinId="0"/>
    <cellStyle name="Normal 2" xfId="2" xr:uid="{00000000-0005-0000-0000-000007000000}"/>
    <cellStyle name="Normal 3" xfId="6" xr:uid="{00000000-0005-0000-0000-000008000000}"/>
  </cellStyles>
  <dxfs count="61">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6" formatCode="_ * #,##0.00_ ;_ * \-#,##0.0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8" formatCode="#,##0.00_);[Red]\(#,##0.00\)"/>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numFmt numFmtId="0" formatCode="General"/>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00_ ;_ * \-#,##0.00_ ;_ * &quot;-&quot;??_ ;_ @_ "/>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i/>
        <strike val="0"/>
        <outline val="0"/>
        <shadow val="0"/>
        <vertAlign val="baseline"/>
        <sz val="1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00_ ;_ * \-#,##0.0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7"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7"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0" formatCode="General"/>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0" formatCode="General"/>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00000000-0011-0000-FFFF-FFFF00000000}">
      <tableStyleElement type="headerRow" dxfId="60"/>
      <tableStyleElement type="firstRowStripe" dxfId="59"/>
      <tableStyleElement type="secondRowStripe" dxfId="58"/>
    </tableStyle>
  </tableStyles>
  <colors>
    <mruColors>
      <color rgb="FFF7A516"/>
      <color rgb="FFFF7700"/>
      <color rgb="FFFF7F0E"/>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7</xdr:col>
      <xdr:colOff>0</xdr:colOff>
      <xdr:row>8</xdr:row>
      <xdr:rowOff>568</xdr:rowOff>
    </xdr:to>
    <xdr:grpSp>
      <xdr:nvGrpSpPr>
        <xdr:cNvPr id="3" name="Group 2">
          <a:extLst>
            <a:ext uri="{FF2B5EF4-FFF2-40B4-BE49-F238E27FC236}">
              <a16:creationId xmlns:a16="http://schemas.microsoft.com/office/drawing/2014/main" id="{00000000-0008-0000-0000-000003000000}"/>
            </a:ext>
          </a:extLst>
        </xdr:cNvPr>
        <xdr:cNvGrpSpPr>
          <a:grpSpLocks/>
        </xdr:cNvGrpSpPr>
      </xdr:nvGrpSpPr>
      <xdr:grpSpPr bwMode="auto">
        <a:xfrm>
          <a:off x="304800" y="1247775"/>
          <a:ext cx="14382750" cy="48193"/>
          <a:chOff x="1134" y="1904"/>
          <a:chExt cx="9546" cy="181"/>
        </a:xfrm>
      </xdr:grpSpPr>
      <xdr:sp macro="" textlink="">
        <xdr:nvSpPr>
          <xdr:cNvPr id="4" name="Rectangle 3">
            <a:extLst>
              <a:ext uri="{FF2B5EF4-FFF2-40B4-BE49-F238E27FC236}">
                <a16:creationId xmlns:a16="http://schemas.microsoft.com/office/drawing/2014/main" id="{00000000-0008-0000-0000-000004000000}"/>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00000000-0008-0000-0000-00000500000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00000000-0008-0000-0000-000006000000}"/>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00000000-0008-0000-0000-000007000000}"/>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00000000-0008-0000-0000-000008000000}"/>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00000000-0008-0000-0000-000009000000}"/>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00000000-0008-0000-0000-00000A000000}"/>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00000000-0008-0000-0000-00000B000000}"/>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00000000-0008-0000-0D00-000002000000}"/>
            </a:ext>
          </a:extLst>
        </xdr:cNvPr>
        <xdr:cNvGrpSpPr>
          <a:grpSpLocks/>
        </xdr:cNvGrpSpPr>
      </xdr:nvGrpSpPr>
      <xdr:grpSpPr bwMode="auto">
        <a:xfrm>
          <a:off x="190500" y="0"/>
          <a:ext cx="20107275" cy="0"/>
          <a:chOff x="1133" y="1230"/>
          <a:chExt cx="8460" cy="208"/>
        </a:xfrm>
      </xdr:grpSpPr>
      <xdr:sp macro="" textlink="">
        <xdr:nvSpPr>
          <xdr:cNvPr id="3" name="Rektangel 2">
            <a:extLst>
              <a:ext uri="{FF2B5EF4-FFF2-40B4-BE49-F238E27FC236}">
                <a16:creationId xmlns:a16="http://schemas.microsoft.com/office/drawing/2014/main" id="{00000000-0008-0000-0D00-000003000000}"/>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00000000-0008-0000-0D00-000004000000}"/>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14</xdr:col>
      <xdr:colOff>0</xdr:colOff>
      <xdr:row>61</xdr:row>
      <xdr:rowOff>239651</xdr:rowOff>
    </xdr:to>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8965</xdr:colOff>
      <xdr:row>34</xdr:row>
      <xdr:rowOff>212910</xdr:rowOff>
    </xdr:from>
    <xdr:to>
      <xdr:col>15</xdr:col>
      <xdr:colOff>446315</xdr:colOff>
      <xdr:row>70</xdr:row>
      <xdr:rowOff>114040</xdr:rowOff>
    </xdr:to>
    <xdr:pic>
      <xdr:nvPicPr>
        <xdr:cNvPr id="12" name="Picture 11">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96390" y="5013510"/>
          <a:ext cx="7095325" cy="8599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tractives.sharepoint.com/Users/ArmilRoko/Documents/Clients/EITI/EITI%202017-2018/Raporti/Final/Review/final/Summary%20data%20&amp;%20comments/2018%20Albania%20Summary%20Data%20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xtractives.sharepoint.com/Users/HP/Downloads/Users/alexgordy/Downloads/en_eiti_summary_data_template_2.0_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xtractives.sharepoint.com/Users/Emiliana.Kola/AppData/Local/Microsoft/Windows/INetCache/Content.Outlook/NULZZJAI/Users/alexgordy/Downloads/en_eiti_summary_data_template_2.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row r="4">
          <cell r="G4" t="str">
            <v>YYYY-MM-DD</v>
          </cell>
        </row>
      </sheetData>
      <sheetData sheetId="1" refreshError="1"/>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3 - Reporting entities USD"/>
      <sheetName val="Part 4 - Government revenues"/>
      <sheetName val="Part 4 -Government revenues USD"/>
      <sheetName val="Part 5 - Company data"/>
      <sheetName val="Part 5 - Company data USD"/>
      <sheetName val="Lists"/>
      <sheetName val="2018 Albania Summary Data 4.0"/>
    </sheetNames>
    <sheetDataSet>
      <sheetData sheetId="0" refreshError="1"/>
      <sheetData sheetId="1" refreshError="1">
        <row r="44">
          <cell r="E44" t="str">
            <v>ALL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0000000}" name="Companies16" displayName="Companies16" ref="B32:J153" totalsRowShown="0" headerRowDxfId="57" dataDxfId="56" tableBorderDxfId="55" headerRowCellStyle="Normal 2">
  <autoFilter ref="B32:J153" xr:uid="{00000000-0009-0000-0100-000013000000}"/>
  <tableColumns count="9">
    <tableColumn id="1" xr3:uid="{00000000-0010-0000-0000-000001000000}" name="Full company name" dataDxfId="54"/>
    <tableColumn id="7" xr3:uid="{00000000-0010-0000-0000-000007000000}" name="Company type" dataDxfId="53" dataCellStyle="Normal 2"/>
    <tableColumn id="2" xr3:uid="{00000000-0010-0000-0000-000002000000}" name="Company ID number" dataDxfId="52"/>
    <tableColumn id="5" xr3:uid="{00000000-0010-0000-0000-000005000000}" name="Sector" dataDxfId="51" dataCellStyle="Normal 2">
      <calculatedColumnFormula>VLOOKUP(Companies16[[#This Row],[Company ID number]],#REF!,2,)</calculatedColumnFormula>
    </tableColumn>
    <tableColumn id="3" xr3:uid="{00000000-0010-0000-0000-000003000000}" name="Commodities (comma-seperated)" dataDxfId="50" dataCellStyle="Normal 2">
      <calculatedColumnFormula>VLOOKUP(Companies16[[#This Row],[Company ID number]],#REF!,4,)</calculatedColumnFormula>
    </tableColumn>
    <tableColumn id="4" xr3:uid="{00000000-0010-0000-0000-000004000000}" name="Stock exchange listing or company website " dataDxfId="49"/>
    <tableColumn id="8" xr3:uid="{00000000-0010-0000-0000-000008000000}" name="Audited financial statement (or balance sheet, cash flows, profit/loss statement if unavailable)" dataDxfId="48"/>
    <tableColumn id="6" xr3:uid="{00000000-0010-0000-0000-000006000000}" name="Payments to Governments Report" dataDxfId="47"/>
    <tableColumn id="9" xr3:uid="{00000000-0010-0000-0000-000009000000}" name="Currency" dataDxfId="46" dataCellStyle="Normal 2"/>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Government_agencies17" displayName="Government_agencies17" ref="B14:E26" totalsRowShown="0" headerRowDxfId="45" dataDxfId="44" tableBorderDxfId="43" headerRowCellStyle="Normal 2">
  <autoFilter ref="B14:E26" xr:uid="{00000000-0009-0000-0100-000014000000}"/>
  <tableColumns count="4">
    <tableColumn id="1" xr3:uid="{00000000-0010-0000-0100-000001000000}" name="Full name of agency" dataDxfId="42"/>
    <tableColumn id="4" xr3:uid="{00000000-0010-0000-0100-000004000000}" name="Agency type" dataDxfId="41" dataCellStyle="Normal 2"/>
    <tableColumn id="2" xr3:uid="{00000000-0010-0000-0100-000002000000}" name="ID number (if applicable)" dataDxfId="40"/>
    <tableColumn id="3" xr3:uid="{00000000-0010-0000-0100-000003000000}" name="Total reported" dataDxfId="39">
      <calculatedColumnFormula>SUMIF([3]!Government_revenues_table[Government entity],Government_agencies17[[#This Row],[Full name of agency]],[3]!Government_revenues_table[Revenue value])/'[3]Part 1 - About'!$E$45</calculatedColumn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Companies1518" displayName="Companies1518" ref="B156:J261" totalsRowShown="0" headerRowDxfId="38" dataDxfId="37" tableBorderDxfId="36" headerRowCellStyle="Normal 2">
  <autoFilter ref="B156:J261" xr:uid="{00000000-0009-0000-0100-000015000000}"/>
  <tableColumns count="9">
    <tableColumn id="1" xr3:uid="{00000000-0010-0000-0200-000001000000}" name="Full project name" dataDxfId="35"/>
    <tableColumn id="2" xr3:uid="{00000000-0010-0000-0200-000002000000}" name="Legal agreement reference number(s): contract, licence, lease, concession, …" dataDxfId="34"/>
    <tableColumn id="3" xr3:uid="{00000000-0010-0000-0200-000003000000}" name="Affiliated companies, start with Operator" dataDxfId="33">
      <calculatedColumnFormula>Companies1518[[#This Row],[Full project name]]</calculatedColumnFormula>
    </tableColumn>
    <tableColumn id="5" xr3:uid="{00000000-0010-0000-0200-000005000000}" name="Commodities (one commodity/row)" dataDxfId="32" dataCellStyle="Normal 2"/>
    <tableColumn id="6" xr3:uid="{00000000-0010-0000-0200-000006000000}" name="Status" dataDxfId="31"/>
    <tableColumn id="7" xr3:uid="{00000000-0010-0000-0200-000007000000}" name="Production (volume)" dataDxfId="30"/>
    <tableColumn id="8" xr3:uid="{00000000-0010-0000-0200-000008000000}" name="Unit" dataDxfId="29"/>
    <tableColumn id="9" xr3:uid="{00000000-0010-0000-0200-000009000000}" name="Production (value)" dataDxfId="28" dataCellStyle="Normal 2"/>
    <tableColumn id="10" xr3:uid="{00000000-0010-0000-0200-00000A000000}" name="Currency" dataDxfId="27"/>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3000000}" name="Government_revenues_table19" displayName="Government_revenues_table19" ref="B27:K67" totalsRowShown="0" headerRowDxfId="26" dataDxfId="25">
  <autoFilter ref="B27:K67" xr:uid="{00000000-0009-0000-0100-000012000000}"/>
  <tableColumns count="10">
    <tableColumn id="8" xr3:uid="{00000000-0010-0000-0300-000008000000}" name="GFS Level 1" dataDxfId="24">
      <calculatedColumnFormula>IFERROR(VLOOKUP(Government_revenues_table19[[#This Row],[GFS Classification]],[3]!Table6_GFS_codes_classification[#Data],COLUMNS($F:F)+3,FALSE),"Do not enter data")</calculatedColumnFormula>
    </tableColumn>
    <tableColumn id="9" xr3:uid="{00000000-0010-0000-0300-000009000000}" name="GFS Level 2" dataDxfId="23">
      <calculatedColumnFormula>IFERROR(VLOOKUP(Government_revenues_table19[[#This Row],[GFS Classification]],[3]!Table6_GFS_codes_classification[#Data],COLUMNS($F:G)+3,FALSE),"Do not enter data")</calculatedColumnFormula>
    </tableColumn>
    <tableColumn id="10" xr3:uid="{00000000-0010-0000-0300-00000A000000}" name="GFS Level 3" dataDxfId="22">
      <calculatedColumnFormula>IFERROR(VLOOKUP(Government_revenues_table19[[#This Row],[GFS Classification]],[3]!Table6_GFS_codes_classification[#Data],COLUMNS($F:H)+3,FALSE),"Do not enter data")</calculatedColumnFormula>
    </tableColumn>
    <tableColumn id="7" xr3:uid="{00000000-0010-0000-0300-000007000000}" name="GFS Level 4" dataDxfId="21">
      <calculatedColumnFormula>IFERROR(VLOOKUP(Government_revenues_table19[[#This Row],[GFS Classification]],[3]!Table6_GFS_codes_classification[#Data],COLUMNS($F:I)+3,FALSE),"Do not enter data")</calculatedColumnFormula>
    </tableColumn>
    <tableColumn id="1" xr3:uid="{00000000-0010-0000-0300-000001000000}" name="GFS Classification" dataDxfId="20"/>
    <tableColumn id="11" xr3:uid="{00000000-0010-0000-0300-00000B000000}" name="Sector" dataDxfId="19"/>
    <tableColumn id="3" xr3:uid="{00000000-0010-0000-0300-000003000000}" name="Revenue stream name" dataDxfId="18"/>
    <tableColumn id="4" xr3:uid="{00000000-0010-0000-0300-000004000000}" name="Government entity" dataDxfId="17"/>
    <tableColumn id="5" xr3:uid="{00000000-0010-0000-0300-000005000000}" name="Revenue value" dataDxfId="16"/>
    <tableColumn id="2" xr3:uid="{00000000-0010-0000-0300-000002000000}" name="Currency" dataDxfId="15"/>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10204" displayName="Table10204" ref="B14:N872" totalsRowShown="0" headerRowDxfId="14" dataDxfId="13">
  <autoFilter ref="B14:N872" xr:uid="{00000000-0009-0000-0100-000003000000}"/>
  <tableColumns count="13">
    <tableColumn id="7" xr3:uid="{00000000-0010-0000-0400-000007000000}" name="Sector" dataDxfId="12"/>
    <tableColumn id="1" xr3:uid="{00000000-0010-0000-0400-000001000000}" name="Company" dataDxfId="11"/>
    <tableColumn id="3" xr3:uid="{00000000-0010-0000-0400-000003000000}" name="Government entity" dataDxfId="10"/>
    <tableColumn id="4" xr3:uid="{00000000-0010-0000-0400-000004000000}" name="Revenue stream name" dataDxfId="9"/>
    <tableColumn id="5" xr3:uid="{00000000-0010-0000-0400-000005000000}" name="Levied( levid) on project (Y/N)" dataDxfId="8"/>
    <tableColumn id="6" xr3:uid="{00000000-0010-0000-0400-000006000000}" name="Reported by project (Y/N)" dataDxfId="7"/>
    <tableColumn id="2" xr3:uid="{00000000-0010-0000-0400-000002000000}" name="Project name" dataDxfId="6"/>
    <tableColumn id="13" xr3:uid="{00000000-0010-0000-0400-00000D000000}" name="Reporting currency" dataDxfId="5"/>
    <tableColumn id="14" xr3:uid="{00000000-0010-0000-0400-00000E000000}" name="Revenue value" dataDxfId="4">
      <calculatedColumnFormula>[3]!Table10[[#This Row],[Revenue value]]/'[3]Part 1 - About'!$E$45</calculatedColumnFormula>
    </tableColumn>
    <tableColumn id="18" xr3:uid="{00000000-0010-0000-0400-000012000000}" name="Payment made in-kind (Y/N)" dataDxfId="3"/>
    <tableColumn id="8" xr3:uid="{00000000-0010-0000-0400-000008000000}" name="In-kind volume (if applicable)" dataDxfId="2"/>
    <tableColumn id="9" xr3:uid="{00000000-0010-0000-0400-000009000000}" name="Unit (if applicable)" dataDxfId="1"/>
    <tableColumn id="10" xr3:uid="{00000000-0010-0000-0400-00000A000000}" name="Comments" dataDxfId="0"/>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albeiti.org/site/viti-2018" TargetMode="External"/><Relationship Id="rId2" Type="http://schemas.openxmlformats.org/officeDocument/2006/relationships/hyperlink" Target="https://www.albeiti.org/site/viti-2018" TargetMode="External"/><Relationship Id="rId1" Type="http://schemas.openxmlformats.org/officeDocument/2006/relationships/hyperlink" Target="https://www.albeiti.org/site/viti-2018" TargetMode="External"/><Relationship Id="rId5" Type="http://schemas.openxmlformats.org/officeDocument/2006/relationships/printerSettings" Target="../printerSettings/printerSettings12.bin"/><Relationship Id="rId4" Type="http://schemas.openxmlformats.org/officeDocument/2006/relationships/hyperlink" Target="https://www.albeiti.org/site/viti-2018" TargetMode="External"/></Relationships>
</file>

<file path=xl/worksheets/_rels/sheet1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13.bin"/><Relationship Id="rId7" Type="http://schemas.openxmlformats.org/officeDocument/2006/relationships/table" Target="../tables/table3.xml"/><Relationship Id="rId2" Type="http://schemas.openxmlformats.org/officeDocument/2006/relationships/hyperlink" Target="https://qkb.gov.al/search/search-in-trade-register/search-for-subject/" TargetMode="External"/><Relationship Id="rId1" Type="http://schemas.openxmlformats.org/officeDocument/2006/relationships/hyperlink" Target="mailto:data@eiti.org"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14.bin"/><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eiti-summary-data-template" TargetMode="External"/><Relationship Id="rId5" Type="http://schemas.openxmlformats.org/officeDocument/2006/relationships/hyperlink" Target="https://www.imf.org/external/np/sta/gfsm/" TargetMode="External"/><Relationship Id="rId4" Type="http://schemas.openxmlformats.org/officeDocument/2006/relationships/hyperlink" Target="https://eiti.org/summary-data-template" TargetMode="External"/><Relationship Id="rId9" Type="http://schemas.openxmlformats.org/officeDocument/2006/relationships/table" Target="../tables/table4.xml"/></Relationships>
</file>

<file path=xl/worksheets/_rels/sheet15.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table" Target="../tables/table5.xml"/><Relationship Id="rId5" Type="http://schemas.openxmlformats.org/officeDocument/2006/relationships/printerSettings" Target="../printerSettings/printerSettings15.bin"/><Relationship Id="rId4" Type="http://schemas.openxmlformats.org/officeDocument/2006/relationships/hyperlink" Target="https://eiti.org/summary-data-templat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eiti.org/document/standard"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printerSettings" Target="../printerSettings/printerSettings2.bin"/><Relationship Id="rId5" Type="http://schemas.openxmlformats.org/officeDocument/2006/relationships/hyperlink" Target="mailto:emiliana.kola@albeiti.gov.al" TargetMode="External"/><Relationship Id="rId4" Type="http://schemas.openxmlformats.org/officeDocument/2006/relationships/hyperlink" Target="https://www.opendata-albeiti.org/"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qkb.gov.al/%20%20%20%20%20h.ttp:/www.klsh.org.al/web/Raporte_Auditimi_201_1.php" TargetMode="External"/><Relationship Id="rId1" Type="http://schemas.openxmlformats.org/officeDocument/2006/relationships/hyperlink" Target="http://qkb.gov.al/" TargetMode="External"/></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tatime.gov.al/eng/c/6/72/national-taxes" TargetMode="External"/><Relationship Id="rId1" Type="http://schemas.openxmlformats.org/officeDocument/2006/relationships/hyperlink" Target="https://www.financa.gov.al/renta-minerale/" TargetMode="External"/><Relationship Id="rId4" Type="http://schemas.openxmlformats.org/officeDocument/2006/relationships/vmlDrawing" Target="../drawings/vmlDrawing4.vm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albeiti.org/site/en/year-2019/"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www.albpetrol.al/rezervat-gjeologjike/" TargetMode="External"/><Relationship Id="rId2" Type="http://schemas.openxmlformats.org/officeDocument/2006/relationships/hyperlink" Target="https://miningcadastre.albeiti.org/" TargetMode="External"/><Relationship Id="rId1" Type="http://schemas.openxmlformats.org/officeDocument/2006/relationships/hyperlink" Target="https://unstats.un.org/unsd/nationalaccount/sna2008.asp" TargetMode="External"/><Relationship Id="rId6" Type="http://schemas.openxmlformats.org/officeDocument/2006/relationships/printerSettings" Target="../printerSettings/printerSettings29.bin"/><Relationship Id="rId5" Type="http://schemas.openxmlformats.org/officeDocument/2006/relationships/hyperlink" Target="https://www.albeiti.org/site/wp-content/uploads/2021/02/Social-impact-of-EI-in-Albania_Final-Draft_AL_EXE.pdf%20(%20page%2047)" TargetMode="External"/><Relationship Id="rId4" Type="http://schemas.openxmlformats.org/officeDocument/2006/relationships/hyperlink" Target="https://www.albeiti.org/site/wp-content/uploads/2021/02/Social-impact-of-EI-in-Albania_Final-Draft_AL_EXE.pdf%20(%20page%204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frastruktura.gov.al/hidrokarbur-2"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opendata-albeiti.org/%20%20.%20%20%20%20%20%20%20%20%20%20%20%20%20%20%20%20%20%20%20%20%20%20%20%20%20%20%20%20%20%20%20%20%20%20%20%20%20%20%20(Albania%20EITI%20Final%20Environment%20Scoping%20Study%20Report%20for%20the%20Extractive%20Industri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kbn.gov.al/perdorimi-i-sistemit-elektronik-te-akbn-se-per-subjektet-minerare" TargetMode="External"/><Relationship Id="rId2" Type="http://schemas.openxmlformats.org/officeDocument/2006/relationships/hyperlink" Target="http://www.akbn.gov.al/kuadri-ligjor-mini" TargetMode="External"/><Relationship Id="rId1" Type="http://schemas.openxmlformats.org/officeDocument/2006/relationships/hyperlink" Target="http://www.akbn.gov.al/treguesit-vjetor-sipas-vetedeklarimeve-ne-rev-zone-per-vitin-2020" TargetMode="External"/><Relationship Id="rId6" Type="http://schemas.openxmlformats.org/officeDocument/2006/relationships/printerSettings" Target="../printerSettings/printerSettings4.bin"/><Relationship Id="rId5" Type="http://schemas.openxmlformats.org/officeDocument/2006/relationships/hyperlink" Target="http://www.akbn.gov.al/informacion-per-gjendjen-aktuale-te-marreveshjeve-hidrokarbure" TargetMode="External"/><Relationship Id="rId4" Type="http://schemas.openxmlformats.org/officeDocument/2006/relationships/hyperlink" Target="http://www.akbn.gov.al/rregullore-per-procedurat-e-miratimit-te-marreveshjev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miningcadastre.albeiti.org/" TargetMode="External"/><Relationship Id="rId1" Type="http://schemas.openxmlformats.org/officeDocument/2006/relationships/hyperlink" Target="https://miningcadastre.albeiti.or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albeiti.org/site/regjistri-minerar/" TargetMode="External"/><Relationship Id="rId2" Type="http://schemas.openxmlformats.org/officeDocument/2006/relationships/hyperlink" Target="https://qbz.gov.al/" TargetMode="External"/><Relationship Id="rId1" Type="http://schemas.openxmlformats.org/officeDocument/2006/relationships/hyperlink" Target="https://qkb.gov.al/kerko/kerko-ne-regjistrin-tregtar/kerko-per-subjekt/" TargetMode="External"/><Relationship Id="rId6" Type="http://schemas.openxmlformats.org/officeDocument/2006/relationships/printerSettings" Target="../printerSettings/printerSettings6.bin"/><Relationship Id="rId5" Type="http://schemas.openxmlformats.org/officeDocument/2006/relationships/hyperlink" Target="http://www.qbz.al/" TargetMode="External"/><Relationship Id="rId4" Type="http://schemas.openxmlformats.org/officeDocument/2006/relationships/hyperlink" Target="https://www.albeiti.org/site/en/regjistri-i-koncensioneve-hidroenergjitike-en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qkb.gov.al/" TargetMode="External"/><Relationship Id="rId13" Type="http://schemas.openxmlformats.org/officeDocument/2006/relationships/comments" Target="../comments1.xml"/><Relationship Id="rId3" Type="http://schemas.openxmlformats.org/officeDocument/2006/relationships/hyperlink" Target="https://qkb.gov.al/informacion-mbi-proceduren/regjistri-i-pronar%C3%ABve-p%C3%ABrfitues/regjistrimi-fillestar-t%C3%AB-pronarit-p%C3%ABrfitues/" TargetMode="External"/><Relationship Id="rId7" Type="http://schemas.openxmlformats.org/officeDocument/2006/relationships/hyperlink" Target="https://www.albeiti.org/site/dokumente-aktive/" TargetMode="External"/><Relationship Id="rId12" Type="http://schemas.openxmlformats.org/officeDocument/2006/relationships/vmlDrawing" Target="../drawings/vmlDrawing1.vml"/><Relationship Id="rId2" Type="http://schemas.openxmlformats.org/officeDocument/2006/relationships/hyperlink" Target="https://qkb.gov.al/media/33965/ligj-per-regjistrin-e-pronareve-perfitues.pdf" TargetMode="External"/><Relationship Id="rId1" Type="http://schemas.openxmlformats.org/officeDocument/2006/relationships/hyperlink" Target="https://www.parlament.al/Files/ProjektLigje/20200804121847ligj%20nr.%20112,%20dt.%2029.7.2020.pdf" TargetMode="External"/><Relationship Id="rId6" Type="http://schemas.openxmlformats.org/officeDocument/2006/relationships/hyperlink" Target="https://qkb.gov.al/kerko/kerko-ne-regjistrin-e-pronareve-perfitues-rpp/k%C3%ABrko-p%C3%ABr-subjekt-raportues/" TargetMode="External"/><Relationship Id="rId11" Type="http://schemas.openxmlformats.org/officeDocument/2006/relationships/printerSettings" Target="../printerSettings/printerSettings7.bin"/><Relationship Id="rId5" Type="http://schemas.openxmlformats.org/officeDocument/2006/relationships/hyperlink" Target="https://qkb.gov.al/kerko/kerko-ne-regjistrin-e-pronareve-perfitues-rpp/k%C3%ABrko-p%C3%ABr-subjekt-raportues/" TargetMode="External"/><Relationship Id="rId10" Type="http://schemas.openxmlformats.org/officeDocument/2006/relationships/hyperlink" Target="https://qkb.gov.al/media/38113/vendim-2020-12-24-1090.pdf" TargetMode="External"/><Relationship Id="rId4" Type="http://schemas.openxmlformats.org/officeDocument/2006/relationships/hyperlink" Target="https://qkb.gov.al/informacion-mbi-proceduren/regjistri-i-pronar%C3%ABve-p%C3%ABrfitues/regjistrimi-fillestar-t%C3%AB-pronarit-p%C3%ABrfitues/" TargetMode="External"/><Relationship Id="rId9" Type="http://schemas.openxmlformats.org/officeDocument/2006/relationships/hyperlink" Target="https://qkb.gov.al/kerko/kerko-ne-regjistrin-e-pronareve-perfitues-rpp/k%C3%ABrko-p%C3%ABr-subjekt-raportue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qkb.gov.al/kerko/kerko-ne-regjistrin-tregtar/kerko-per-subjekt/" TargetMode="External"/><Relationship Id="rId3" Type="http://schemas.openxmlformats.org/officeDocument/2006/relationships/hyperlink" Target="https://www.tatime.gov.al/c/6/legislation" TargetMode="External"/><Relationship Id="rId7" Type="http://schemas.openxmlformats.org/officeDocument/2006/relationships/hyperlink" Target="https://albpetrol.al/" TargetMode="External"/><Relationship Id="rId2" Type="http://schemas.openxmlformats.org/officeDocument/2006/relationships/hyperlink" Target="https://albpetrol.al/marreveshjet-hidrokarbure-3/" TargetMode="External"/><Relationship Id="rId1" Type="http://schemas.openxmlformats.org/officeDocument/2006/relationships/hyperlink" Target="https://albpetrol.al/marreveshjet-hidrokarbure-2/kompanite/;" TargetMode="External"/><Relationship Id="rId6" Type="http://schemas.openxmlformats.org/officeDocument/2006/relationships/hyperlink" Target="https://qbz.gov.al/" TargetMode="External"/><Relationship Id="rId5" Type="http://schemas.openxmlformats.org/officeDocument/2006/relationships/hyperlink" Target="https://qbz.gov.al/" TargetMode="External"/><Relationship Id="rId10" Type="http://schemas.openxmlformats.org/officeDocument/2006/relationships/printerSettings" Target="../printerSettings/printerSettings8.bin"/><Relationship Id="rId4" Type="http://schemas.openxmlformats.org/officeDocument/2006/relationships/hyperlink" Target="http://qkb.gov.al/" TargetMode="External"/><Relationship Id="rId9" Type="http://schemas.openxmlformats.org/officeDocument/2006/relationships/hyperlink" Target="https://qkb.gov.al/kerko/kerko-ne-regjistrin-tregtar/kerko-per-subjekt/"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lbeiti.org/site/regjistri-i-kompanive-koncensionare/;https:/www.albeiti.org/site/regjistri-minerar/" TargetMode="External"/><Relationship Id="rId1" Type="http://schemas.openxmlformats.org/officeDocument/2006/relationships/hyperlink" Target="https://miningcadastre.albeit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8"/>
  <sheetViews>
    <sheetView showGridLines="0" topLeftCell="C20" zoomScale="80" zoomScaleNormal="80" workbookViewId="0">
      <selection activeCell="C12" sqref="C12"/>
    </sheetView>
  </sheetViews>
  <sheetFormatPr defaultColWidth="4" defaultRowHeight="24" customHeight="1"/>
  <cols>
    <col min="1" max="1" width="4" style="4"/>
    <col min="2" max="2" width="4" style="4" hidden="1" customWidth="1"/>
    <col min="3" max="3" width="76.5" style="4" customWidth="1"/>
    <col min="4" max="4" width="2.875" style="4" customWidth="1"/>
    <col min="5" max="5" width="56" style="4" customWidth="1"/>
    <col min="6" max="6" width="2.875" style="4" customWidth="1"/>
    <col min="7" max="7" width="50.5" style="4" customWidth="1"/>
    <col min="8" max="16384" width="4" style="4"/>
  </cols>
  <sheetData>
    <row r="1" spans="2:7" ht="15.75" customHeight="1">
      <c r="B1" s="454"/>
      <c r="C1" s="127"/>
      <c r="D1" s="454"/>
      <c r="E1" s="454"/>
      <c r="F1" s="454"/>
      <c r="G1" s="454"/>
    </row>
    <row r="2" spans="2:7" ht="15.75">
      <c r="B2" s="454"/>
      <c r="C2" s="454"/>
      <c r="D2" s="454"/>
      <c r="E2" s="454"/>
      <c r="F2" s="454"/>
      <c r="G2" s="454"/>
    </row>
    <row r="3" spans="2:7" ht="15.75">
      <c r="B3" s="454"/>
      <c r="C3" s="454"/>
      <c r="D3" s="454"/>
      <c r="E3" s="455"/>
      <c r="F3" s="454"/>
      <c r="G3" s="455"/>
    </row>
    <row r="4" spans="2:7" ht="15.75">
      <c r="B4" s="454"/>
      <c r="C4" s="454"/>
      <c r="D4" s="454"/>
      <c r="E4" s="455" t="s">
        <v>0</v>
      </c>
      <c r="F4" s="454"/>
      <c r="G4" s="456" t="s">
        <v>1</v>
      </c>
    </row>
    <row r="5" spans="2:7" ht="15.75">
      <c r="B5" s="454"/>
      <c r="C5" s="454"/>
      <c r="D5" s="454"/>
      <c r="E5" s="455" t="s">
        <v>2</v>
      </c>
      <c r="F5" s="454"/>
      <c r="G5" s="456" t="s">
        <v>1</v>
      </c>
    </row>
    <row r="6" spans="2:7" ht="15.75">
      <c r="B6" s="454"/>
      <c r="C6" s="454"/>
      <c r="D6" s="454"/>
      <c r="E6" s="454"/>
      <c r="F6" s="454"/>
      <c r="G6" s="454"/>
    </row>
    <row r="7" spans="2:7" ht="3.75" customHeight="1">
      <c r="B7" s="454"/>
      <c r="C7" s="454"/>
      <c r="D7" s="454"/>
      <c r="E7" s="454"/>
      <c r="F7" s="454"/>
      <c r="G7" s="454"/>
    </row>
    <row r="8" spans="2:7" ht="3.75" customHeight="1">
      <c r="B8" s="454"/>
      <c r="C8" s="454"/>
      <c r="D8" s="454"/>
      <c r="E8" s="454"/>
      <c r="F8" s="454"/>
      <c r="G8" s="454"/>
    </row>
    <row r="9" spans="2:7" ht="15.75">
      <c r="B9" s="454"/>
      <c r="C9" s="454"/>
      <c r="D9" s="454"/>
      <c r="E9" s="454"/>
      <c r="F9" s="454"/>
      <c r="G9" s="454"/>
    </row>
    <row r="10" spans="2:7" ht="15.75">
      <c r="B10" s="454"/>
      <c r="C10" s="124"/>
      <c r="D10" s="444"/>
      <c r="E10" s="444"/>
      <c r="F10" s="457"/>
      <c r="G10" s="457"/>
    </row>
    <row r="11" spans="2:7">
      <c r="B11" s="454"/>
      <c r="C11" s="222" t="s">
        <v>3</v>
      </c>
      <c r="D11" s="458"/>
      <c r="E11" s="458"/>
      <c r="F11" s="457"/>
      <c r="G11" s="457"/>
    </row>
    <row r="12" spans="2:7" ht="16.5">
      <c r="B12" s="454"/>
      <c r="C12" s="167" t="s">
        <v>4</v>
      </c>
      <c r="D12" s="168"/>
      <c r="E12" s="168"/>
      <c r="F12" s="169"/>
      <c r="G12" s="169"/>
    </row>
    <row r="13" spans="2:7" ht="16.5">
      <c r="B13" s="454"/>
      <c r="C13" s="170"/>
      <c r="D13" s="171"/>
      <c r="E13" s="171"/>
      <c r="F13" s="169"/>
      <c r="G13" s="169"/>
    </row>
    <row r="14" spans="2:7" ht="16.5">
      <c r="B14" s="454"/>
      <c r="C14" s="172" t="s">
        <v>5</v>
      </c>
      <c r="D14" s="171"/>
      <c r="E14" s="171"/>
      <c r="F14" s="169"/>
      <c r="G14" s="169"/>
    </row>
    <row r="15" spans="2:7" ht="16.5">
      <c r="B15" s="454"/>
      <c r="C15" s="521"/>
      <c r="D15" s="521"/>
      <c r="E15" s="521"/>
      <c r="F15" s="169"/>
      <c r="G15" s="169"/>
    </row>
    <row r="16" spans="2:7" ht="16.5">
      <c r="B16" s="454"/>
      <c r="C16" s="442"/>
      <c r="D16" s="442"/>
      <c r="E16" s="442"/>
      <c r="F16" s="169"/>
      <c r="G16" s="169"/>
    </row>
    <row r="17" spans="2:7" ht="16.5">
      <c r="B17" s="454"/>
      <c r="C17" s="173" t="s">
        <v>6</v>
      </c>
      <c r="D17" s="174"/>
      <c r="E17" s="174"/>
      <c r="F17" s="169"/>
      <c r="G17" s="169"/>
    </row>
    <row r="18" spans="2:7" ht="16.5">
      <c r="B18" s="454"/>
      <c r="C18" s="175" t="s">
        <v>7</v>
      </c>
      <c r="D18" s="174"/>
      <c r="E18" s="174"/>
      <c r="F18" s="169"/>
      <c r="G18" s="169"/>
    </row>
    <row r="19" spans="2:7" ht="16.5">
      <c r="B19" s="454"/>
      <c r="C19" s="175" t="s">
        <v>8</v>
      </c>
      <c r="D19" s="174"/>
      <c r="E19" s="174"/>
      <c r="F19" s="169"/>
      <c r="G19" s="169"/>
    </row>
    <row r="20" spans="2:7" ht="30.95" customHeight="1">
      <c r="B20" s="454"/>
      <c r="C20" s="522" t="s">
        <v>9</v>
      </c>
      <c r="D20" s="522"/>
      <c r="E20" s="522"/>
      <c r="F20" s="169"/>
      <c r="G20" s="169"/>
    </row>
    <row r="21" spans="2:7" ht="32.25" customHeight="1">
      <c r="B21" s="454"/>
      <c r="C21" s="522" t="s">
        <v>10</v>
      </c>
      <c r="D21" s="522"/>
      <c r="E21" s="522"/>
      <c r="F21" s="169"/>
      <c r="G21" s="169"/>
    </row>
    <row r="22" spans="2:7" ht="16.5">
      <c r="B22" s="454"/>
      <c r="C22" s="174"/>
      <c r="D22" s="174"/>
      <c r="E22" s="174"/>
      <c r="F22" s="169"/>
      <c r="G22" s="169"/>
    </row>
    <row r="23" spans="2:7" ht="16.5">
      <c r="B23" s="454"/>
      <c r="C23" s="173" t="s">
        <v>11</v>
      </c>
      <c r="D23" s="175"/>
      <c r="E23" s="175"/>
      <c r="F23" s="169"/>
      <c r="G23" s="169"/>
    </row>
    <row r="24" spans="2:7" ht="16.5">
      <c r="B24" s="454"/>
      <c r="C24" s="176"/>
      <c r="D24" s="176"/>
      <c r="E24" s="176"/>
      <c r="F24" s="169"/>
      <c r="G24" s="169"/>
    </row>
    <row r="25" spans="2:7" ht="16.5">
      <c r="B25" s="454"/>
      <c r="C25" s="615" t="s">
        <v>12</v>
      </c>
      <c r="D25" s="615"/>
      <c r="E25" s="615"/>
      <c r="F25" s="615"/>
      <c r="G25" s="615"/>
    </row>
    <row r="26" spans="2:7" s="82" customFormat="1" ht="15.75">
      <c r="B26" s="459"/>
      <c r="C26" s="128"/>
      <c r="D26" s="128"/>
      <c r="E26" s="129"/>
      <c r="F26" s="459"/>
      <c r="G26" s="459"/>
    </row>
    <row r="27" spans="2:7" ht="31.5">
      <c r="B27" s="454"/>
      <c r="C27" s="81" t="s">
        <v>13</v>
      </c>
      <c r="D27" s="454"/>
      <c r="E27" s="130" t="s">
        <v>14</v>
      </c>
      <c r="F27" s="454"/>
      <c r="G27" s="84" t="s">
        <v>15</v>
      </c>
    </row>
    <row r="28" spans="2:7" s="82" customFormat="1" ht="15.75">
      <c r="B28" s="459"/>
      <c r="C28" s="131"/>
      <c r="D28" s="459"/>
      <c r="E28" s="131"/>
      <c r="F28" s="459"/>
      <c r="G28" s="131"/>
    </row>
    <row r="29" spans="2:7" ht="15.75">
      <c r="B29" s="454"/>
      <c r="C29" s="125" t="s">
        <v>16</v>
      </c>
      <c r="D29" s="126"/>
      <c r="E29" s="132"/>
      <c r="F29" s="457"/>
      <c r="G29" s="457"/>
    </row>
    <row r="30" spans="2:7" ht="15.75">
      <c r="B30" s="454"/>
      <c r="C30" s="223"/>
      <c r="D30" s="223"/>
      <c r="E30" s="133"/>
      <c r="F30" s="454"/>
      <c r="G30" s="454"/>
    </row>
    <row r="31" spans="2:7" ht="15.75">
      <c r="B31" s="454"/>
      <c r="C31" s="454"/>
      <c r="D31" s="454"/>
      <c r="E31" s="454"/>
      <c r="F31" s="454"/>
      <c r="G31" s="454"/>
    </row>
    <row r="32" spans="2:7" ht="15.75" customHeight="1">
      <c r="B32" s="454"/>
      <c r="C32" s="134" t="s">
        <v>17</v>
      </c>
      <c r="D32" s="135"/>
      <c r="E32" s="136" t="s">
        <v>18</v>
      </c>
      <c r="F32" s="137"/>
      <c r="G32" s="134" t="s">
        <v>19</v>
      </c>
    </row>
    <row r="33" spans="1:7" ht="43.5" customHeight="1">
      <c r="A33" s="454"/>
      <c r="B33" s="454"/>
      <c r="C33" s="138" t="s">
        <v>20</v>
      </c>
      <c r="D33" s="135"/>
      <c r="E33" s="139" t="s">
        <v>21</v>
      </c>
      <c r="F33" s="140"/>
      <c r="G33" s="138" t="s">
        <v>22</v>
      </c>
    </row>
    <row r="34" spans="1:7" ht="31.5" customHeight="1">
      <c r="A34" s="454"/>
      <c r="B34" s="454"/>
      <c r="C34" s="138" t="s">
        <v>23</v>
      </c>
      <c r="D34" s="135"/>
      <c r="E34" s="141" t="s">
        <v>24</v>
      </c>
      <c r="F34" s="140"/>
      <c r="G34" s="523" t="s">
        <v>25</v>
      </c>
    </row>
    <row r="35" spans="1:7" ht="24" customHeight="1">
      <c r="A35" s="454"/>
      <c r="B35" s="454"/>
      <c r="C35" s="138" t="s">
        <v>26</v>
      </c>
      <c r="D35" s="135"/>
      <c r="E35" s="139" t="s">
        <v>27</v>
      </c>
      <c r="F35" s="140"/>
      <c r="G35" s="523"/>
    </row>
    <row r="36" spans="1:7" ht="48" customHeight="1">
      <c r="A36" s="454"/>
      <c r="B36" s="454"/>
      <c r="C36" s="142" t="s">
        <v>28</v>
      </c>
      <c r="D36" s="135"/>
      <c r="E36" s="143" t="s">
        <v>29</v>
      </c>
      <c r="F36" s="144"/>
      <c r="G36" s="178"/>
    </row>
    <row r="37" spans="1:7" ht="12" customHeight="1">
      <c r="A37" s="454"/>
      <c r="B37" s="454"/>
      <c r="C37" s="454"/>
      <c r="D37" s="454"/>
      <c r="E37" s="454"/>
      <c r="F37" s="454"/>
      <c r="G37" s="454"/>
    </row>
    <row r="38" spans="1:7" ht="15.75">
      <c r="A38" s="454"/>
      <c r="B38" s="454"/>
      <c r="C38" s="223"/>
      <c r="D38" s="223"/>
      <c r="E38" s="223"/>
      <c r="F38" s="223"/>
      <c r="G38" s="454"/>
    </row>
    <row r="39" spans="1:7" ht="15.75">
      <c r="A39" s="454"/>
      <c r="B39" s="454"/>
      <c r="C39" s="445" t="s">
        <v>30</v>
      </c>
      <c r="D39" s="145"/>
      <c r="E39" s="146"/>
      <c r="F39" s="145"/>
      <c r="G39" s="145"/>
    </row>
    <row r="40" spans="1:7" ht="15.75">
      <c r="A40" s="454"/>
      <c r="B40" s="454"/>
      <c r="C40" s="520" t="s">
        <v>31</v>
      </c>
      <c r="D40" s="520"/>
      <c r="E40" s="520"/>
      <c r="F40" s="520"/>
      <c r="G40" s="520"/>
    </row>
    <row r="41" spans="1:7" ht="15.75">
      <c r="A41" s="454"/>
      <c r="B41" s="62" t="s">
        <v>32</v>
      </c>
      <c r="C41" s="443" t="s">
        <v>33</v>
      </c>
      <c r="D41" s="62"/>
      <c r="E41" s="108"/>
      <c r="F41" s="62"/>
      <c r="G41" s="109"/>
    </row>
    <row r="42" spans="1:7" ht="15.75">
      <c r="A42" s="454"/>
      <c r="B42" s="454"/>
      <c r="C42" s="454"/>
      <c r="D42" s="454"/>
      <c r="E42" s="454"/>
      <c r="F42" s="454"/>
      <c r="G42" s="454"/>
    </row>
    <row r="43" spans="1:7" ht="15.75">
      <c r="A43" s="454"/>
      <c r="B43" s="454"/>
      <c r="C43" s="454"/>
      <c r="D43" s="454"/>
      <c r="E43" s="454"/>
      <c r="F43" s="454"/>
      <c r="G43" s="454"/>
    </row>
    <row r="44" spans="1:7" ht="15.75">
      <c r="A44" s="454"/>
      <c r="B44" s="454"/>
      <c r="C44" s="454"/>
      <c r="D44" s="454"/>
      <c r="E44" s="454"/>
      <c r="F44" s="454"/>
      <c r="G44" s="454"/>
    </row>
    <row r="45" spans="1:7" ht="15.75">
      <c r="A45" s="454"/>
      <c r="B45" s="454"/>
      <c r="C45" s="454"/>
      <c r="D45" s="454"/>
      <c r="E45" s="454"/>
      <c r="F45" s="454"/>
      <c r="G45" s="454"/>
    </row>
    <row r="46" spans="1:7" ht="15.75">
      <c r="A46" s="454"/>
      <c r="B46" s="454"/>
      <c r="C46" s="454"/>
      <c r="D46" s="454"/>
      <c r="E46" s="454"/>
      <c r="F46" s="454"/>
      <c r="G46" s="454"/>
    </row>
    <row r="47" spans="1:7" ht="15.75">
      <c r="A47" s="454"/>
      <c r="B47" s="454"/>
      <c r="C47" s="454"/>
      <c r="D47" s="454"/>
      <c r="E47" s="454"/>
      <c r="F47" s="454"/>
      <c r="G47" s="454"/>
    </row>
    <row r="48" spans="1:7" ht="24" customHeight="1">
      <c r="A48" s="454"/>
      <c r="B48" s="454"/>
      <c r="C48" s="454"/>
      <c r="D48" s="454"/>
      <c r="E48" s="454"/>
      <c r="F48" s="454"/>
      <c r="G48" s="454"/>
    </row>
  </sheetData>
  <mergeCells count="6">
    <mergeCell ref="C40:G40"/>
    <mergeCell ref="C15:E15"/>
    <mergeCell ref="C20:E20"/>
    <mergeCell ref="C21:E21"/>
    <mergeCell ref="C25:G25"/>
    <mergeCell ref="G34:G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sheetPr>
  <dimension ref="A1:KJ27"/>
  <sheetViews>
    <sheetView zoomScale="85" zoomScaleNormal="85" workbookViewId="0">
      <selection activeCell="L13" sqref="L13"/>
    </sheetView>
  </sheetViews>
  <sheetFormatPr defaultColWidth="10.5" defaultRowHeight="16.5"/>
  <cols>
    <col min="1" max="1" width="15.875" style="150" customWidth="1"/>
    <col min="2" max="2" width="29.875" style="150" customWidth="1"/>
    <col min="3" max="3" width="3" style="150" customWidth="1"/>
    <col min="4" max="4" width="38.5" style="150" customWidth="1"/>
    <col min="5" max="5" width="3" style="150" customWidth="1"/>
    <col min="6" max="6" width="29.5" style="150" customWidth="1"/>
    <col min="7" max="7" width="3" style="150" customWidth="1"/>
    <col min="8" max="8" width="29.5" style="150" customWidth="1"/>
    <col min="9" max="9" width="3"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45.875" style="150" customWidth="1"/>
    <col min="17" max="17" width="3" style="150" customWidth="1"/>
    <col min="18" max="18" width="39.5" style="150" customWidth="1"/>
    <col min="19" max="19" width="3" style="150" customWidth="1"/>
    <col min="20" max="16384" width="10.5" style="150"/>
  </cols>
  <sheetData>
    <row r="1" spans="1:296" ht="27">
      <c r="A1" s="149" t="s">
        <v>477</v>
      </c>
    </row>
    <row r="3" spans="1:296" s="20" customFormat="1" ht="165">
      <c r="A3" s="21" t="s">
        <v>478</v>
      </c>
      <c r="B3" s="22" t="s">
        <v>479</v>
      </c>
      <c r="C3" s="23"/>
      <c r="D3" s="185" t="s">
        <v>480</v>
      </c>
      <c r="E3" s="23"/>
      <c r="F3" s="24"/>
      <c r="G3" s="23"/>
      <c r="H3" s="24"/>
      <c r="I3" s="23"/>
      <c r="J3" s="491"/>
      <c r="L3" s="399" t="s">
        <v>481</v>
      </c>
      <c r="N3" s="493"/>
      <c r="P3" s="403"/>
      <c r="R3" s="493"/>
    </row>
    <row r="4" spans="1:296" s="1" customFormat="1" ht="19.5">
      <c r="B4" s="2"/>
      <c r="D4" s="2"/>
      <c r="F4" s="2"/>
      <c r="H4" s="2"/>
      <c r="J4" s="3"/>
      <c r="L4" s="3"/>
    </row>
    <row r="5" spans="1:296" s="1" customFormat="1" ht="97.5">
      <c r="B5" s="2" t="s">
        <v>120</v>
      </c>
      <c r="D5" s="57" t="s">
        <v>121</v>
      </c>
      <c r="E5" s="29"/>
      <c r="F5" s="57" t="s">
        <v>122</v>
      </c>
      <c r="G5" s="29"/>
      <c r="H5" s="57" t="s">
        <v>123</v>
      </c>
      <c r="I5" s="36"/>
      <c r="J5" s="30" t="s">
        <v>124</v>
      </c>
      <c r="K5" s="18"/>
      <c r="L5" s="19" t="s">
        <v>125</v>
      </c>
      <c r="M5" s="18"/>
      <c r="N5" s="19" t="s">
        <v>126</v>
      </c>
      <c r="O5" s="18"/>
      <c r="P5" s="19" t="s">
        <v>127</v>
      </c>
      <c r="Q5" s="18"/>
      <c r="R5" s="19" t="s">
        <v>128</v>
      </c>
      <c r="S5" s="18"/>
    </row>
    <row r="6" spans="1:296" s="1" customFormat="1" ht="19.5">
      <c r="B6" s="2"/>
      <c r="D6" s="2"/>
      <c r="F6" s="2"/>
      <c r="H6" s="2"/>
      <c r="J6" s="3"/>
      <c r="L6" s="3"/>
      <c r="N6" s="3"/>
      <c r="P6" s="3"/>
      <c r="R6" s="3"/>
    </row>
    <row r="7" spans="1:296" s="20" customFormat="1" ht="47.25">
      <c r="A7" s="27" t="s">
        <v>175</v>
      </c>
      <c r="B7" s="441" t="s">
        <v>482</v>
      </c>
      <c r="D7" s="5" t="s">
        <v>177</v>
      </c>
      <c r="F7" s="28"/>
      <c r="H7" s="28"/>
      <c r="J7" s="465"/>
    </row>
    <row r="8" spans="1:296" s="1" customFormat="1" ht="19.5">
      <c r="B8" s="2"/>
      <c r="D8" s="2"/>
      <c r="F8" s="2"/>
      <c r="H8" s="2"/>
      <c r="J8" s="3"/>
      <c r="L8" s="3"/>
      <c r="N8" s="3"/>
      <c r="P8" s="3"/>
      <c r="R8" s="3"/>
    </row>
    <row r="9" spans="1:296" s="4" customFormat="1" ht="53.25" customHeight="1">
      <c r="A9" s="494"/>
      <c r="B9" s="16" t="s">
        <v>483</v>
      </c>
      <c r="C9" s="495"/>
      <c r="D9" s="499"/>
      <c r="E9" s="495"/>
      <c r="F9" s="499"/>
      <c r="G9" s="496"/>
      <c r="H9" s="499"/>
      <c r="I9" s="496"/>
      <c r="J9" s="500"/>
      <c r="K9" s="497"/>
      <c r="L9" s="500"/>
      <c r="M9" s="497"/>
      <c r="N9" s="500"/>
      <c r="O9" s="497"/>
      <c r="P9" s="500"/>
      <c r="Q9" s="497"/>
      <c r="R9" s="500"/>
      <c r="S9" s="497"/>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c r="CA9" s="454"/>
      <c r="CB9" s="454"/>
      <c r="CC9" s="454"/>
      <c r="CD9" s="454"/>
      <c r="CE9" s="454"/>
      <c r="CF9" s="454"/>
      <c r="CG9" s="454"/>
      <c r="CH9" s="454"/>
      <c r="CI9" s="454"/>
      <c r="CJ9" s="454"/>
      <c r="CK9" s="454"/>
      <c r="CL9" s="454"/>
      <c r="CM9" s="454"/>
      <c r="CN9" s="454"/>
      <c r="CO9" s="454"/>
      <c r="CP9" s="454"/>
      <c r="CQ9" s="454"/>
      <c r="CR9" s="454"/>
      <c r="CS9" s="454"/>
      <c r="CT9" s="454"/>
      <c r="CU9" s="454"/>
      <c r="CV9" s="454"/>
      <c r="CW9" s="454"/>
      <c r="CX9" s="454"/>
      <c r="CY9" s="454"/>
      <c r="CZ9" s="454"/>
      <c r="DA9" s="454"/>
      <c r="DB9" s="454"/>
      <c r="DC9" s="454"/>
      <c r="DD9" s="454"/>
      <c r="DE9" s="454"/>
      <c r="DF9" s="454"/>
      <c r="DG9" s="454"/>
      <c r="DH9" s="454"/>
      <c r="DI9" s="454"/>
      <c r="DJ9" s="454"/>
      <c r="DK9" s="454"/>
      <c r="DL9" s="454"/>
      <c r="DM9" s="454"/>
      <c r="DN9" s="454"/>
      <c r="DO9" s="454"/>
      <c r="DP9" s="454"/>
      <c r="DQ9" s="454"/>
      <c r="DR9" s="454"/>
      <c r="DS9" s="454"/>
      <c r="DT9" s="454"/>
      <c r="DU9" s="454"/>
      <c r="DV9" s="454"/>
      <c r="DW9" s="454"/>
      <c r="DX9" s="454"/>
      <c r="DY9" s="454"/>
      <c r="DZ9" s="454"/>
      <c r="EA9" s="454"/>
      <c r="EB9" s="454"/>
      <c r="EC9" s="454"/>
      <c r="ED9" s="454"/>
      <c r="EE9" s="454"/>
      <c r="EF9" s="454"/>
      <c r="EG9" s="454"/>
      <c r="EH9" s="454"/>
      <c r="EI9" s="454"/>
      <c r="EJ9" s="454"/>
      <c r="EK9" s="454"/>
      <c r="EL9" s="454"/>
      <c r="EM9" s="454"/>
      <c r="EN9" s="454"/>
      <c r="EO9" s="454"/>
      <c r="EP9" s="454"/>
      <c r="EQ9" s="454"/>
      <c r="ER9" s="454"/>
      <c r="ES9" s="454"/>
      <c r="ET9" s="454"/>
      <c r="EU9" s="454"/>
      <c r="EV9" s="454"/>
      <c r="EW9" s="454"/>
      <c r="EX9" s="454"/>
      <c r="EY9" s="454"/>
      <c r="EZ9" s="454"/>
      <c r="FA9" s="454"/>
      <c r="FB9" s="454"/>
      <c r="FC9" s="454"/>
      <c r="FD9" s="454"/>
      <c r="FE9" s="454"/>
      <c r="FF9" s="454"/>
      <c r="FG9" s="454"/>
      <c r="FH9" s="454"/>
      <c r="FI9" s="454"/>
      <c r="FJ9" s="454"/>
      <c r="FK9" s="454"/>
      <c r="FL9" s="454"/>
      <c r="FM9" s="454"/>
      <c r="FN9" s="454"/>
      <c r="FO9" s="454"/>
      <c r="FP9" s="454"/>
      <c r="FQ9" s="454"/>
      <c r="FR9" s="454"/>
      <c r="FS9" s="454"/>
      <c r="FT9" s="454"/>
      <c r="FU9" s="454"/>
      <c r="FV9" s="454"/>
      <c r="FW9" s="454"/>
      <c r="FX9" s="454"/>
      <c r="FY9" s="454"/>
      <c r="FZ9" s="454"/>
      <c r="GA9" s="454"/>
      <c r="GB9" s="454"/>
      <c r="GC9" s="454"/>
      <c r="GD9" s="454"/>
      <c r="GE9" s="454"/>
      <c r="GF9" s="454"/>
      <c r="GG9" s="454"/>
      <c r="GH9" s="454"/>
      <c r="GI9" s="454"/>
      <c r="GJ9" s="454"/>
      <c r="GK9" s="454"/>
      <c r="GL9" s="454"/>
      <c r="GM9" s="454"/>
      <c r="GN9" s="454"/>
      <c r="GO9" s="454"/>
      <c r="GP9" s="454"/>
      <c r="GQ9" s="454"/>
      <c r="GR9" s="454"/>
      <c r="GS9" s="454"/>
      <c r="GT9" s="454"/>
      <c r="GU9" s="454"/>
      <c r="GV9" s="454"/>
      <c r="GW9" s="454"/>
      <c r="GX9" s="454"/>
      <c r="GY9" s="454"/>
      <c r="GZ9" s="454"/>
      <c r="HA9" s="454"/>
      <c r="HB9" s="454"/>
      <c r="HC9" s="454"/>
      <c r="HD9" s="454"/>
      <c r="HE9" s="454"/>
      <c r="HF9" s="454"/>
      <c r="HG9" s="454"/>
      <c r="HH9" s="454"/>
      <c r="HI9" s="454"/>
      <c r="HJ9" s="454"/>
      <c r="HK9" s="454"/>
      <c r="HL9" s="454"/>
      <c r="HM9" s="454"/>
      <c r="HN9" s="454"/>
      <c r="HO9" s="454"/>
      <c r="HP9" s="454"/>
      <c r="HQ9" s="454"/>
      <c r="HR9" s="454"/>
      <c r="HS9" s="454"/>
      <c r="HT9" s="454"/>
      <c r="HU9" s="454"/>
      <c r="HV9" s="454"/>
      <c r="HW9" s="454"/>
      <c r="HX9" s="454"/>
      <c r="HY9" s="454"/>
      <c r="HZ9" s="454"/>
      <c r="IA9" s="454"/>
      <c r="IB9" s="454"/>
      <c r="IC9" s="454"/>
      <c r="ID9" s="454"/>
      <c r="IE9" s="454"/>
      <c r="IF9" s="454"/>
      <c r="IG9" s="454"/>
      <c r="IH9" s="454"/>
      <c r="II9" s="454"/>
      <c r="IJ9" s="454"/>
      <c r="IK9" s="454"/>
      <c r="IL9" s="454"/>
      <c r="IM9" s="454"/>
      <c r="IN9" s="454"/>
      <c r="IO9" s="454"/>
      <c r="IP9" s="454"/>
      <c r="IQ9" s="454"/>
      <c r="IR9" s="454"/>
      <c r="IS9" s="454"/>
      <c r="IT9" s="454"/>
      <c r="IU9" s="454"/>
      <c r="IV9" s="454"/>
      <c r="IW9" s="454"/>
      <c r="IX9" s="454"/>
      <c r="IY9" s="454"/>
      <c r="IZ9" s="454"/>
      <c r="JA9" s="454"/>
      <c r="JB9" s="454"/>
      <c r="JC9" s="454"/>
      <c r="JD9" s="454"/>
      <c r="JE9" s="454"/>
      <c r="JF9" s="454"/>
      <c r="JG9" s="454"/>
      <c r="JH9" s="454"/>
      <c r="JI9" s="454"/>
      <c r="JJ9" s="454"/>
      <c r="JK9" s="454"/>
      <c r="JL9" s="454"/>
      <c r="JM9" s="454"/>
      <c r="JN9" s="454"/>
      <c r="JO9" s="454"/>
      <c r="JP9" s="454"/>
      <c r="JQ9" s="454"/>
      <c r="JR9" s="454"/>
      <c r="JS9" s="454"/>
      <c r="JT9" s="454"/>
      <c r="JU9" s="454"/>
      <c r="JV9" s="454"/>
      <c r="JW9" s="454"/>
      <c r="JX9" s="454"/>
      <c r="JY9" s="454"/>
      <c r="JZ9" s="454"/>
      <c r="KA9" s="454"/>
      <c r="KB9" s="454"/>
      <c r="KC9" s="454"/>
      <c r="KD9" s="454"/>
      <c r="KE9" s="454"/>
      <c r="KF9" s="454"/>
      <c r="KG9" s="454"/>
      <c r="KH9" s="454"/>
      <c r="KI9" s="454"/>
      <c r="KJ9" s="454"/>
    </row>
    <row r="10" spans="1:296" s="4" customFormat="1" ht="409.5" customHeight="1">
      <c r="A10" s="478"/>
      <c r="B10" s="13" t="s">
        <v>484</v>
      </c>
      <c r="C10" s="470"/>
      <c r="D10" s="8" t="s">
        <v>419</v>
      </c>
      <c r="E10" s="470"/>
      <c r="F10" s="60" t="s">
        <v>71</v>
      </c>
      <c r="G10" s="498"/>
      <c r="H10" s="60" t="s">
        <v>485</v>
      </c>
      <c r="I10" s="498"/>
      <c r="J10" s="566"/>
      <c r="K10" s="1"/>
      <c r="L10" s="399" t="s">
        <v>486</v>
      </c>
      <c r="M10" s="87"/>
      <c r="N10" s="399" t="s">
        <v>487</v>
      </c>
      <c r="O10" s="1"/>
      <c r="P10" s="492" t="s">
        <v>488</v>
      </c>
      <c r="Q10" s="1"/>
      <c r="R10" s="493"/>
      <c r="S10" s="1"/>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c r="CA10" s="454"/>
      <c r="CB10" s="454"/>
      <c r="CC10" s="454"/>
      <c r="CD10" s="454"/>
      <c r="CE10" s="454"/>
      <c r="CF10" s="454"/>
      <c r="CG10" s="454"/>
      <c r="CH10" s="454"/>
      <c r="CI10" s="454"/>
      <c r="CJ10" s="454"/>
      <c r="CK10" s="454"/>
      <c r="CL10" s="454"/>
      <c r="CM10" s="454"/>
      <c r="CN10" s="454"/>
      <c r="CO10" s="454"/>
      <c r="CP10" s="454"/>
      <c r="CQ10" s="454"/>
      <c r="CR10" s="454"/>
      <c r="CS10" s="454"/>
      <c r="CT10" s="454"/>
      <c r="CU10" s="454"/>
      <c r="CV10" s="454"/>
      <c r="CW10" s="454"/>
      <c r="CX10" s="454"/>
      <c r="CY10" s="454"/>
      <c r="CZ10" s="454"/>
      <c r="DA10" s="454"/>
      <c r="DB10" s="454"/>
      <c r="DC10" s="454"/>
      <c r="DD10" s="454"/>
      <c r="DE10" s="454"/>
      <c r="DF10" s="454"/>
      <c r="DG10" s="454"/>
      <c r="DH10" s="454"/>
      <c r="DI10" s="454"/>
      <c r="DJ10" s="454"/>
      <c r="DK10" s="454"/>
      <c r="DL10" s="454"/>
      <c r="DM10" s="454"/>
      <c r="DN10" s="454"/>
      <c r="DO10" s="454"/>
      <c r="DP10" s="454"/>
      <c r="DQ10" s="454"/>
      <c r="DR10" s="454"/>
      <c r="DS10" s="454"/>
      <c r="DT10" s="454"/>
      <c r="DU10" s="454"/>
      <c r="DV10" s="454"/>
      <c r="DW10" s="454"/>
      <c r="DX10" s="454"/>
      <c r="DY10" s="454"/>
      <c r="DZ10" s="454"/>
      <c r="EA10" s="454"/>
      <c r="EB10" s="454"/>
      <c r="EC10" s="454"/>
      <c r="ED10" s="454"/>
      <c r="EE10" s="454"/>
      <c r="EF10" s="454"/>
      <c r="EG10" s="454"/>
      <c r="EH10" s="454"/>
      <c r="EI10" s="454"/>
      <c r="EJ10" s="454"/>
      <c r="EK10" s="454"/>
      <c r="EL10" s="454"/>
      <c r="EM10" s="454"/>
      <c r="EN10" s="454"/>
      <c r="EO10" s="454"/>
      <c r="EP10" s="454"/>
      <c r="EQ10" s="454"/>
      <c r="ER10" s="454"/>
      <c r="ES10" s="454"/>
      <c r="ET10" s="454"/>
      <c r="EU10" s="454"/>
      <c r="EV10" s="454"/>
      <c r="EW10" s="454"/>
      <c r="EX10" s="454"/>
      <c r="EY10" s="454"/>
      <c r="EZ10" s="454"/>
      <c r="FA10" s="454"/>
      <c r="FB10" s="454"/>
      <c r="FC10" s="454"/>
      <c r="FD10" s="454"/>
      <c r="FE10" s="454"/>
      <c r="FF10" s="454"/>
      <c r="FG10" s="454"/>
      <c r="FH10" s="454"/>
      <c r="FI10" s="454"/>
      <c r="FJ10" s="454"/>
      <c r="FK10" s="454"/>
      <c r="FL10" s="454"/>
      <c r="FM10" s="454"/>
      <c r="FN10" s="454"/>
      <c r="FO10" s="454"/>
      <c r="FP10" s="454"/>
      <c r="FQ10" s="454"/>
      <c r="FR10" s="454"/>
      <c r="FS10" s="454"/>
      <c r="FT10" s="454"/>
      <c r="FU10" s="454"/>
      <c r="FV10" s="454"/>
      <c r="FW10" s="454"/>
      <c r="FX10" s="454"/>
      <c r="FY10" s="454"/>
      <c r="FZ10" s="454"/>
      <c r="GA10" s="454"/>
      <c r="GB10" s="454"/>
      <c r="GC10" s="454"/>
      <c r="GD10" s="454"/>
      <c r="GE10" s="454"/>
      <c r="GF10" s="454"/>
      <c r="GG10" s="454"/>
      <c r="GH10" s="454"/>
      <c r="GI10" s="454"/>
      <c r="GJ10" s="454"/>
      <c r="GK10" s="454"/>
      <c r="GL10" s="454"/>
      <c r="GM10" s="454"/>
      <c r="GN10" s="454"/>
      <c r="GO10" s="454"/>
      <c r="GP10" s="454"/>
      <c r="GQ10" s="454"/>
      <c r="GR10" s="454"/>
      <c r="GS10" s="454"/>
      <c r="GT10" s="454"/>
      <c r="GU10" s="454"/>
      <c r="GV10" s="454"/>
      <c r="GW10" s="454"/>
      <c r="GX10" s="454"/>
      <c r="GY10" s="454"/>
      <c r="GZ10" s="454"/>
      <c r="HA10" s="454"/>
      <c r="HB10" s="454"/>
      <c r="HC10" s="454"/>
      <c r="HD10" s="454"/>
      <c r="HE10" s="454"/>
      <c r="HF10" s="454"/>
      <c r="HG10" s="454"/>
      <c r="HH10" s="454"/>
      <c r="HI10" s="454"/>
      <c r="HJ10" s="454"/>
      <c r="HK10" s="454"/>
      <c r="HL10" s="454"/>
      <c r="HM10" s="454"/>
      <c r="HN10" s="454"/>
      <c r="HO10" s="454"/>
      <c r="HP10" s="454"/>
      <c r="HQ10" s="454"/>
      <c r="HR10" s="454"/>
      <c r="HS10" s="454"/>
      <c r="HT10" s="454"/>
      <c r="HU10" s="454"/>
      <c r="HV10" s="454"/>
      <c r="HW10" s="454"/>
      <c r="HX10" s="454"/>
      <c r="HY10" s="454"/>
      <c r="HZ10" s="454"/>
      <c r="IA10" s="454"/>
      <c r="IB10" s="454"/>
      <c r="IC10" s="454"/>
      <c r="ID10" s="454"/>
      <c r="IE10" s="454"/>
      <c r="IF10" s="454"/>
      <c r="IG10" s="454"/>
      <c r="IH10" s="454"/>
      <c r="II10" s="454"/>
      <c r="IJ10" s="454"/>
      <c r="IK10" s="454"/>
      <c r="IL10" s="454"/>
      <c r="IM10" s="454"/>
      <c r="IN10" s="454"/>
      <c r="IO10" s="454"/>
      <c r="IP10" s="454"/>
      <c r="IQ10" s="454"/>
      <c r="IR10" s="454"/>
      <c r="IS10" s="454"/>
      <c r="IT10" s="454"/>
      <c r="IU10" s="454"/>
      <c r="IV10" s="454"/>
      <c r="IW10" s="454"/>
      <c r="IX10" s="454"/>
      <c r="IY10" s="454"/>
      <c r="IZ10" s="454"/>
      <c r="JA10" s="454"/>
      <c r="JB10" s="454"/>
      <c r="JC10" s="454"/>
      <c r="JD10" s="454"/>
      <c r="JE10" s="454"/>
      <c r="JF10" s="454"/>
      <c r="JG10" s="454"/>
      <c r="JH10" s="454"/>
      <c r="JI10" s="454"/>
      <c r="JJ10" s="454"/>
      <c r="JK10" s="454"/>
      <c r="JL10" s="454"/>
      <c r="JM10" s="454"/>
      <c r="JN10" s="454"/>
      <c r="JO10" s="454"/>
      <c r="JP10" s="454"/>
      <c r="JQ10" s="454"/>
      <c r="JR10" s="454"/>
      <c r="JS10" s="454"/>
      <c r="JT10" s="454"/>
      <c r="JU10" s="454"/>
      <c r="JV10" s="454"/>
      <c r="JW10" s="454"/>
      <c r="JX10" s="454"/>
      <c r="JY10" s="454"/>
      <c r="JZ10" s="454"/>
      <c r="KA10" s="454"/>
      <c r="KB10" s="454"/>
      <c r="KC10" s="454"/>
      <c r="KD10" s="454"/>
      <c r="KE10" s="454"/>
      <c r="KF10" s="454"/>
      <c r="KG10" s="454"/>
      <c r="KH10" s="454"/>
      <c r="KI10" s="454"/>
      <c r="KJ10" s="454"/>
    </row>
    <row r="11" spans="1:296" s="4" customFormat="1" ht="233.25" customHeight="1">
      <c r="A11" s="478"/>
      <c r="B11" s="13" t="s">
        <v>489</v>
      </c>
      <c r="C11" s="470"/>
      <c r="D11" s="8" t="s">
        <v>419</v>
      </c>
      <c r="E11" s="470"/>
      <c r="F11" s="60" t="s">
        <v>71</v>
      </c>
      <c r="G11" s="498"/>
      <c r="H11" s="60" t="s">
        <v>485</v>
      </c>
      <c r="I11" s="498"/>
      <c r="J11" s="564"/>
      <c r="K11" s="20"/>
      <c r="L11" s="399" t="s">
        <v>490</v>
      </c>
      <c r="M11" s="400"/>
      <c r="N11" s="399" t="s">
        <v>491</v>
      </c>
      <c r="O11" s="20"/>
      <c r="P11" s="403" t="s">
        <v>492</v>
      </c>
      <c r="Q11" s="20"/>
      <c r="R11" s="493"/>
      <c r="S11" s="20"/>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4"/>
      <c r="AY11" s="454"/>
      <c r="AZ11" s="454"/>
      <c r="BA11" s="454"/>
      <c r="BB11" s="454"/>
      <c r="BC11" s="454"/>
      <c r="BD11" s="454"/>
      <c r="BE11" s="454"/>
      <c r="BF11" s="454"/>
      <c r="BG11" s="454"/>
      <c r="BH11" s="454"/>
      <c r="BI11" s="454"/>
      <c r="BJ11" s="454"/>
      <c r="BK11" s="454"/>
      <c r="BL11" s="454"/>
      <c r="BM11" s="454"/>
      <c r="BN11" s="454"/>
      <c r="BO11" s="454"/>
      <c r="BP11" s="454"/>
      <c r="BQ11" s="454"/>
      <c r="BR11" s="454"/>
      <c r="BS11" s="454"/>
      <c r="BT11" s="454"/>
      <c r="BU11" s="454"/>
      <c r="BV11" s="454"/>
      <c r="BW11" s="454"/>
      <c r="BX11" s="454"/>
      <c r="BY11" s="454"/>
      <c r="BZ11" s="454"/>
      <c r="CA11" s="454"/>
      <c r="CB11" s="454"/>
      <c r="CC11" s="454"/>
      <c r="CD11" s="454"/>
      <c r="CE11" s="454"/>
      <c r="CF11" s="454"/>
      <c r="CG11" s="454"/>
      <c r="CH11" s="454"/>
      <c r="CI11" s="454"/>
      <c r="CJ11" s="454"/>
      <c r="CK11" s="454"/>
      <c r="CL11" s="454"/>
      <c r="CM11" s="454"/>
      <c r="CN11" s="454"/>
      <c r="CO11" s="454"/>
      <c r="CP11" s="454"/>
      <c r="CQ11" s="454"/>
      <c r="CR11" s="454"/>
      <c r="CS11" s="454"/>
      <c r="CT11" s="454"/>
      <c r="CU11" s="454"/>
      <c r="CV11" s="454"/>
      <c r="CW11" s="454"/>
      <c r="CX11" s="454"/>
      <c r="CY11" s="454"/>
      <c r="CZ11" s="454"/>
      <c r="DA11" s="454"/>
      <c r="DB11" s="454"/>
      <c r="DC11" s="454"/>
      <c r="DD11" s="454"/>
      <c r="DE11" s="454"/>
      <c r="DF11" s="454"/>
      <c r="DG11" s="454"/>
      <c r="DH11" s="454"/>
      <c r="DI11" s="454"/>
      <c r="DJ11" s="454"/>
      <c r="DK11" s="454"/>
      <c r="DL11" s="454"/>
      <c r="DM11" s="454"/>
      <c r="DN11" s="454"/>
      <c r="DO11" s="454"/>
      <c r="DP11" s="454"/>
      <c r="DQ11" s="454"/>
      <c r="DR11" s="454"/>
      <c r="DS11" s="454"/>
      <c r="DT11" s="454"/>
      <c r="DU11" s="454"/>
      <c r="DV11" s="454"/>
      <c r="DW11" s="454"/>
      <c r="DX11" s="454"/>
      <c r="DY11" s="454"/>
      <c r="DZ11" s="454"/>
      <c r="EA11" s="454"/>
      <c r="EB11" s="454"/>
      <c r="EC11" s="454"/>
      <c r="ED11" s="454"/>
      <c r="EE11" s="454"/>
      <c r="EF11" s="454"/>
      <c r="EG11" s="454"/>
      <c r="EH11" s="454"/>
      <c r="EI11" s="454"/>
      <c r="EJ11" s="454"/>
      <c r="EK11" s="454"/>
      <c r="EL11" s="454"/>
      <c r="EM11" s="454"/>
      <c r="EN11" s="454"/>
      <c r="EO11" s="454"/>
      <c r="EP11" s="454"/>
      <c r="EQ11" s="454"/>
      <c r="ER11" s="454"/>
      <c r="ES11" s="454"/>
      <c r="ET11" s="454"/>
      <c r="EU11" s="454"/>
      <c r="EV11" s="454"/>
      <c r="EW11" s="454"/>
      <c r="EX11" s="454"/>
      <c r="EY11" s="454"/>
      <c r="EZ11" s="454"/>
      <c r="FA11" s="454"/>
      <c r="FB11" s="454"/>
      <c r="FC11" s="454"/>
      <c r="FD11" s="454"/>
      <c r="FE11" s="454"/>
      <c r="FF11" s="454"/>
      <c r="FG11" s="454"/>
      <c r="FH11" s="454"/>
      <c r="FI11" s="454"/>
      <c r="FJ11" s="454"/>
      <c r="FK11" s="454"/>
      <c r="FL11" s="454"/>
      <c r="FM11" s="454"/>
      <c r="FN11" s="454"/>
      <c r="FO11" s="454"/>
      <c r="FP11" s="454"/>
      <c r="FQ11" s="454"/>
      <c r="FR11" s="454"/>
      <c r="FS11" s="454"/>
      <c r="FT11" s="454"/>
      <c r="FU11" s="454"/>
      <c r="FV11" s="454"/>
      <c r="FW11" s="454"/>
      <c r="FX11" s="454"/>
      <c r="FY11" s="454"/>
      <c r="FZ11" s="454"/>
      <c r="GA11" s="454"/>
      <c r="GB11" s="454"/>
      <c r="GC11" s="454"/>
      <c r="GD11" s="454"/>
      <c r="GE11" s="454"/>
      <c r="GF11" s="454"/>
      <c r="GG11" s="454"/>
      <c r="GH11" s="454"/>
      <c r="GI11" s="454"/>
      <c r="GJ11" s="454"/>
      <c r="GK11" s="454"/>
      <c r="GL11" s="454"/>
      <c r="GM11" s="454"/>
      <c r="GN11" s="454"/>
      <c r="GO11" s="454"/>
      <c r="GP11" s="454"/>
      <c r="GQ11" s="454"/>
      <c r="GR11" s="454"/>
      <c r="GS11" s="454"/>
      <c r="GT11" s="454"/>
      <c r="GU11" s="454"/>
      <c r="GV11" s="454"/>
      <c r="GW11" s="454"/>
      <c r="GX11" s="454"/>
      <c r="GY11" s="454"/>
      <c r="GZ11" s="454"/>
      <c r="HA11" s="454"/>
      <c r="HB11" s="454"/>
      <c r="HC11" s="454"/>
      <c r="HD11" s="454"/>
      <c r="HE11" s="454"/>
      <c r="HF11" s="454"/>
      <c r="HG11" s="454"/>
      <c r="HH11" s="454"/>
      <c r="HI11" s="454"/>
      <c r="HJ11" s="454"/>
      <c r="HK11" s="454"/>
      <c r="HL11" s="454"/>
      <c r="HM11" s="454"/>
      <c r="HN11" s="454"/>
      <c r="HO11" s="454"/>
      <c r="HP11" s="454"/>
      <c r="HQ11" s="454"/>
      <c r="HR11" s="454"/>
      <c r="HS11" s="454"/>
      <c r="HT11" s="454"/>
      <c r="HU11" s="454"/>
      <c r="HV11" s="454"/>
      <c r="HW11" s="454"/>
      <c r="HX11" s="454"/>
      <c r="HY11" s="454"/>
      <c r="HZ11" s="454"/>
      <c r="IA11" s="454"/>
      <c r="IB11" s="454"/>
      <c r="IC11" s="454"/>
      <c r="ID11" s="454"/>
      <c r="IE11" s="454"/>
      <c r="IF11" s="454"/>
      <c r="IG11" s="454"/>
      <c r="IH11" s="454"/>
      <c r="II11" s="454"/>
      <c r="IJ11" s="454"/>
      <c r="IK11" s="454"/>
      <c r="IL11" s="454"/>
      <c r="IM11" s="454"/>
      <c r="IN11" s="454"/>
      <c r="IO11" s="454"/>
      <c r="IP11" s="454"/>
      <c r="IQ11" s="454"/>
      <c r="IR11" s="454"/>
      <c r="IS11" s="454"/>
      <c r="IT11" s="454"/>
      <c r="IU11" s="454"/>
      <c r="IV11" s="454"/>
      <c r="IW11" s="454"/>
      <c r="IX11" s="454"/>
      <c r="IY11" s="454"/>
      <c r="IZ11" s="454"/>
      <c r="JA11" s="454"/>
      <c r="JB11" s="454"/>
      <c r="JC11" s="454"/>
      <c r="JD11" s="454"/>
      <c r="JE11" s="454"/>
      <c r="JF11" s="454"/>
      <c r="JG11" s="454"/>
      <c r="JH11" s="454"/>
      <c r="JI11" s="454"/>
      <c r="JJ11" s="454"/>
      <c r="JK11" s="454"/>
      <c r="JL11" s="454"/>
      <c r="JM11" s="454"/>
      <c r="JN11" s="454"/>
      <c r="JO11" s="454"/>
      <c r="JP11" s="454"/>
      <c r="JQ11" s="454"/>
      <c r="JR11" s="454"/>
      <c r="JS11" s="454"/>
      <c r="JT11" s="454"/>
      <c r="JU11" s="454"/>
      <c r="JV11" s="454"/>
      <c r="JW11" s="454"/>
      <c r="JX11" s="454"/>
      <c r="JY11" s="454"/>
      <c r="JZ11" s="454"/>
      <c r="KA11" s="454"/>
      <c r="KB11" s="454"/>
      <c r="KC11" s="454"/>
      <c r="KD11" s="454"/>
      <c r="KE11" s="454"/>
      <c r="KF11" s="454"/>
      <c r="KG11" s="454"/>
      <c r="KH11" s="454"/>
      <c r="KI11" s="454"/>
      <c r="KJ11" s="454"/>
    </row>
    <row r="12" spans="1:296" s="4" customFormat="1" ht="73.5" customHeight="1">
      <c r="A12" s="478"/>
      <c r="B12" s="14" t="s">
        <v>493</v>
      </c>
      <c r="C12" s="470"/>
      <c r="D12" s="186">
        <v>915000</v>
      </c>
      <c r="E12" s="470"/>
      <c r="F12" s="8" t="s">
        <v>494</v>
      </c>
      <c r="G12" s="150"/>
      <c r="H12" s="60" t="s">
        <v>495</v>
      </c>
      <c r="I12" s="150"/>
      <c r="J12" s="564"/>
      <c r="K12" s="1"/>
      <c r="L12" s="399" t="s">
        <v>496</v>
      </c>
      <c r="M12" s="87"/>
      <c r="N12" s="401" t="s">
        <v>497</v>
      </c>
      <c r="O12" s="1"/>
      <c r="P12" s="403" t="s">
        <v>498</v>
      </c>
      <c r="Q12" s="1"/>
      <c r="R12" s="493"/>
      <c r="S12" s="1"/>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4"/>
      <c r="AY12" s="454"/>
      <c r="AZ12" s="454"/>
      <c r="BA12" s="454"/>
      <c r="BB12" s="454"/>
      <c r="BC12" s="454"/>
      <c r="BD12" s="454"/>
      <c r="BE12" s="454"/>
      <c r="BF12" s="454"/>
      <c r="BG12" s="454"/>
      <c r="BH12" s="454"/>
      <c r="BI12" s="454"/>
      <c r="BJ12" s="454"/>
      <c r="BK12" s="454"/>
      <c r="BL12" s="454"/>
      <c r="BM12" s="454"/>
      <c r="BN12" s="454"/>
      <c r="BO12" s="454"/>
      <c r="BP12" s="454"/>
      <c r="BQ12" s="454"/>
      <c r="BR12" s="454"/>
      <c r="BS12" s="454"/>
      <c r="BT12" s="454"/>
      <c r="BU12" s="454"/>
      <c r="BV12" s="454"/>
      <c r="BW12" s="454"/>
      <c r="BX12" s="454"/>
      <c r="BY12" s="454"/>
      <c r="BZ12" s="454"/>
      <c r="CA12" s="454"/>
      <c r="CB12" s="454"/>
      <c r="CC12" s="454"/>
      <c r="CD12" s="454"/>
      <c r="CE12" s="454"/>
      <c r="CF12" s="454"/>
      <c r="CG12" s="454"/>
      <c r="CH12" s="454"/>
      <c r="CI12" s="454"/>
      <c r="CJ12" s="454"/>
      <c r="CK12" s="454"/>
      <c r="CL12" s="454"/>
      <c r="CM12" s="454"/>
      <c r="CN12" s="454"/>
      <c r="CO12" s="454"/>
      <c r="CP12" s="454"/>
      <c r="CQ12" s="454"/>
      <c r="CR12" s="454"/>
      <c r="CS12" s="454"/>
      <c r="CT12" s="454"/>
      <c r="CU12" s="454"/>
      <c r="CV12" s="454"/>
      <c r="CW12" s="454"/>
      <c r="CX12" s="454"/>
      <c r="CY12" s="454"/>
      <c r="CZ12" s="454"/>
      <c r="DA12" s="454"/>
      <c r="DB12" s="454"/>
      <c r="DC12" s="454"/>
      <c r="DD12" s="454"/>
      <c r="DE12" s="454"/>
      <c r="DF12" s="454"/>
      <c r="DG12" s="454"/>
      <c r="DH12" s="454"/>
      <c r="DI12" s="454"/>
      <c r="DJ12" s="454"/>
      <c r="DK12" s="454"/>
      <c r="DL12" s="454"/>
      <c r="DM12" s="454"/>
      <c r="DN12" s="454"/>
      <c r="DO12" s="454"/>
      <c r="DP12" s="454"/>
      <c r="DQ12" s="454"/>
      <c r="DR12" s="454"/>
      <c r="DS12" s="454"/>
      <c r="DT12" s="454"/>
      <c r="DU12" s="454"/>
      <c r="DV12" s="454"/>
      <c r="DW12" s="454"/>
      <c r="DX12" s="454"/>
      <c r="DY12" s="454"/>
      <c r="DZ12" s="454"/>
      <c r="EA12" s="454"/>
      <c r="EB12" s="454"/>
      <c r="EC12" s="454"/>
      <c r="ED12" s="454"/>
      <c r="EE12" s="454"/>
      <c r="EF12" s="454"/>
      <c r="EG12" s="454"/>
      <c r="EH12" s="454"/>
      <c r="EI12" s="454"/>
      <c r="EJ12" s="454"/>
      <c r="EK12" s="454"/>
      <c r="EL12" s="454"/>
      <c r="EM12" s="454"/>
      <c r="EN12" s="454"/>
      <c r="EO12" s="454"/>
      <c r="EP12" s="454"/>
      <c r="EQ12" s="454"/>
      <c r="ER12" s="454"/>
      <c r="ES12" s="454"/>
      <c r="ET12" s="454"/>
      <c r="EU12" s="454"/>
      <c r="EV12" s="454"/>
      <c r="EW12" s="454"/>
      <c r="EX12" s="454"/>
      <c r="EY12" s="454"/>
      <c r="EZ12" s="454"/>
      <c r="FA12" s="454"/>
      <c r="FB12" s="454"/>
      <c r="FC12" s="454"/>
      <c r="FD12" s="454"/>
      <c r="FE12" s="454"/>
      <c r="FF12" s="454"/>
      <c r="FG12" s="454"/>
      <c r="FH12" s="454"/>
      <c r="FI12" s="454"/>
      <c r="FJ12" s="454"/>
      <c r="FK12" s="454"/>
      <c r="FL12" s="454"/>
      <c r="FM12" s="454"/>
      <c r="FN12" s="454"/>
      <c r="FO12" s="454"/>
      <c r="FP12" s="454"/>
      <c r="FQ12" s="454"/>
      <c r="FR12" s="454"/>
      <c r="FS12" s="454"/>
      <c r="FT12" s="454"/>
      <c r="FU12" s="454"/>
      <c r="FV12" s="454"/>
      <c r="FW12" s="454"/>
      <c r="FX12" s="454"/>
      <c r="FY12" s="454"/>
      <c r="FZ12" s="454"/>
      <c r="GA12" s="454"/>
      <c r="GB12" s="454"/>
      <c r="GC12" s="454"/>
      <c r="GD12" s="454"/>
      <c r="GE12" s="454"/>
      <c r="GF12" s="454"/>
      <c r="GG12" s="454"/>
      <c r="GH12" s="454"/>
      <c r="GI12" s="454"/>
      <c r="GJ12" s="454"/>
      <c r="GK12" s="454"/>
      <c r="GL12" s="454"/>
      <c r="GM12" s="454"/>
      <c r="GN12" s="454"/>
      <c r="GO12" s="454"/>
      <c r="GP12" s="454"/>
      <c r="GQ12" s="454"/>
      <c r="GR12" s="454"/>
      <c r="GS12" s="454"/>
      <c r="GT12" s="454"/>
      <c r="GU12" s="454"/>
      <c r="GV12" s="454"/>
      <c r="GW12" s="454"/>
      <c r="GX12" s="454"/>
      <c r="GY12" s="454"/>
      <c r="GZ12" s="454"/>
      <c r="HA12" s="454"/>
      <c r="HB12" s="454"/>
      <c r="HC12" s="454"/>
      <c r="HD12" s="454"/>
      <c r="HE12" s="454"/>
      <c r="HF12" s="454"/>
      <c r="HG12" s="454"/>
      <c r="HH12" s="454"/>
      <c r="HI12" s="454"/>
      <c r="HJ12" s="454"/>
      <c r="HK12" s="454"/>
      <c r="HL12" s="454"/>
      <c r="HM12" s="454"/>
      <c r="HN12" s="454"/>
      <c r="HO12" s="454"/>
      <c r="HP12" s="454"/>
      <c r="HQ12" s="454"/>
      <c r="HR12" s="454"/>
      <c r="HS12" s="454"/>
      <c r="HT12" s="454"/>
      <c r="HU12" s="454"/>
      <c r="HV12" s="454"/>
      <c r="HW12" s="454"/>
      <c r="HX12" s="454"/>
      <c r="HY12" s="454"/>
      <c r="HZ12" s="454"/>
      <c r="IA12" s="454"/>
      <c r="IB12" s="454"/>
      <c r="IC12" s="454"/>
      <c r="ID12" s="454"/>
      <c r="IE12" s="454"/>
      <c r="IF12" s="454"/>
      <c r="IG12" s="454"/>
      <c r="IH12" s="454"/>
      <c r="II12" s="454"/>
      <c r="IJ12" s="454"/>
      <c r="IK12" s="454"/>
      <c r="IL12" s="454"/>
      <c r="IM12" s="454"/>
      <c r="IN12" s="454"/>
      <c r="IO12" s="454"/>
      <c r="IP12" s="454"/>
      <c r="IQ12" s="454"/>
      <c r="IR12" s="454"/>
      <c r="IS12" s="454"/>
      <c r="IT12" s="454"/>
      <c r="IU12" s="454"/>
      <c r="IV12" s="454"/>
      <c r="IW12" s="454"/>
      <c r="IX12" s="454"/>
      <c r="IY12" s="454"/>
      <c r="IZ12" s="454"/>
      <c r="JA12" s="454"/>
      <c r="JB12" s="454"/>
      <c r="JC12" s="454"/>
      <c r="JD12" s="454"/>
      <c r="JE12" s="454"/>
      <c r="JF12" s="454"/>
      <c r="JG12" s="454"/>
      <c r="JH12" s="454"/>
      <c r="JI12" s="454"/>
      <c r="JJ12" s="454"/>
      <c r="JK12" s="454"/>
      <c r="JL12" s="454"/>
      <c r="JM12" s="454"/>
      <c r="JN12" s="454"/>
      <c r="JO12" s="454"/>
      <c r="JP12" s="454"/>
      <c r="JQ12" s="454"/>
      <c r="JR12" s="454"/>
      <c r="JS12" s="454"/>
      <c r="JT12" s="454"/>
      <c r="JU12" s="454"/>
      <c r="JV12" s="454"/>
      <c r="JW12" s="454"/>
      <c r="JX12" s="454"/>
      <c r="JY12" s="454"/>
      <c r="JZ12" s="454"/>
      <c r="KA12" s="454"/>
      <c r="KB12" s="454"/>
      <c r="KC12" s="454"/>
      <c r="KD12" s="454"/>
      <c r="KE12" s="454"/>
      <c r="KF12" s="454"/>
      <c r="KG12" s="454"/>
      <c r="KH12" s="454"/>
      <c r="KI12" s="454"/>
      <c r="KJ12" s="454"/>
    </row>
    <row r="13" spans="1:296" s="4" customFormat="1" ht="53.25" customHeight="1">
      <c r="A13" s="478"/>
      <c r="B13" s="14" t="str">
        <f>LEFT(B12,SEARCH(",",B12))&amp;" value"</f>
        <v>Crude oil , value</v>
      </c>
      <c r="C13" s="470"/>
      <c r="D13" s="187">
        <v>300890000</v>
      </c>
      <c r="E13" s="470"/>
      <c r="F13" s="8" t="s">
        <v>499</v>
      </c>
      <c r="G13" s="150"/>
      <c r="H13" s="60" t="s">
        <v>495</v>
      </c>
      <c r="I13" s="150"/>
      <c r="J13" s="564"/>
      <c r="K13" s="497"/>
      <c r="L13" s="493"/>
      <c r="M13" s="497"/>
      <c r="N13" s="493"/>
      <c r="O13" s="497"/>
      <c r="P13" s="493"/>
      <c r="Q13" s="497"/>
      <c r="R13" s="493"/>
      <c r="S13" s="497"/>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54"/>
      <c r="CB13" s="454"/>
      <c r="CC13" s="454"/>
      <c r="CD13" s="454"/>
      <c r="CE13" s="454"/>
      <c r="CF13" s="454"/>
      <c r="CG13" s="454"/>
      <c r="CH13" s="454"/>
      <c r="CI13" s="454"/>
      <c r="CJ13" s="454"/>
      <c r="CK13" s="454"/>
      <c r="CL13" s="454"/>
      <c r="CM13" s="454"/>
      <c r="CN13" s="454"/>
      <c r="CO13" s="454"/>
      <c r="CP13" s="454"/>
      <c r="CQ13" s="454"/>
      <c r="CR13" s="454"/>
      <c r="CS13" s="454"/>
      <c r="CT13" s="454"/>
      <c r="CU13" s="454"/>
      <c r="CV13" s="454"/>
      <c r="CW13" s="454"/>
      <c r="CX13" s="454"/>
      <c r="CY13" s="454"/>
      <c r="CZ13" s="454"/>
      <c r="DA13" s="454"/>
      <c r="DB13" s="454"/>
      <c r="DC13" s="454"/>
      <c r="DD13" s="454"/>
      <c r="DE13" s="454"/>
      <c r="DF13" s="454"/>
      <c r="DG13" s="454"/>
      <c r="DH13" s="454"/>
      <c r="DI13" s="454"/>
      <c r="DJ13" s="454"/>
      <c r="DK13" s="454"/>
      <c r="DL13" s="454"/>
      <c r="DM13" s="454"/>
      <c r="DN13" s="454"/>
      <c r="DO13" s="454"/>
      <c r="DP13" s="454"/>
      <c r="DQ13" s="454"/>
      <c r="DR13" s="454"/>
      <c r="DS13" s="454"/>
      <c r="DT13" s="454"/>
      <c r="DU13" s="454"/>
      <c r="DV13" s="454"/>
      <c r="DW13" s="454"/>
      <c r="DX13" s="454"/>
      <c r="DY13" s="454"/>
      <c r="DZ13" s="454"/>
      <c r="EA13" s="454"/>
      <c r="EB13" s="454"/>
      <c r="EC13" s="454"/>
      <c r="ED13" s="454"/>
      <c r="EE13" s="454"/>
      <c r="EF13" s="454"/>
      <c r="EG13" s="454"/>
      <c r="EH13" s="454"/>
      <c r="EI13" s="454"/>
      <c r="EJ13" s="454"/>
      <c r="EK13" s="454"/>
      <c r="EL13" s="454"/>
      <c r="EM13" s="454"/>
      <c r="EN13" s="454"/>
      <c r="EO13" s="454"/>
      <c r="EP13" s="454"/>
      <c r="EQ13" s="454"/>
      <c r="ER13" s="454"/>
      <c r="ES13" s="454"/>
      <c r="ET13" s="454"/>
      <c r="EU13" s="454"/>
      <c r="EV13" s="454"/>
      <c r="EW13" s="454"/>
      <c r="EX13" s="454"/>
      <c r="EY13" s="454"/>
      <c r="EZ13" s="454"/>
      <c r="FA13" s="454"/>
      <c r="FB13" s="454"/>
      <c r="FC13" s="454"/>
      <c r="FD13" s="454"/>
      <c r="FE13" s="454"/>
      <c r="FF13" s="454"/>
      <c r="FG13" s="454"/>
      <c r="FH13" s="454"/>
      <c r="FI13" s="454"/>
      <c r="FJ13" s="454"/>
      <c r="FK13" s="454"/>
      <c r="FL13" s="454"/>
      <c r="FM13" s="454"/>
      <c r="FN13" s="454"/>
      <c r="FO13" s="454"/>
      <c r="FP13" s="454"/>
      <c r="FQ13" s="454"/>
      <c r="FR13" s="454"/>
      <c r="FS13" s="454"/>
      <c r="FT13" s="454"/>
      <c r="FU13" s="454"/>
      <c r="FV13" s="454"/>
      <c r="FW13" s="454"/>
      <c r="FX13" s="454"/>
      <c r="FY13" s="454"/>
      <c r="FZ13" s="454"/>
      <c r="GA13" s="454"/>
      <c r="GB13" s="454"/>
      <c r="GC13" s="454"/>
      <c r="GD13" s="454"/>
      <c r="GE13" s="454"/>
      <c r="GF13" s="454"/>
      <c r="GG13" s="454"/>
      <c r="GH13" s="454"/>
      <c r="GI13" s="454"/>
      <c r="GJ13" s="454"/>
      <c r="GK13" s="454"/>
      <c r="GL13" s="454"/>
      <c r="GM13" s="454"/>
      <c r="GN13" s="454"/>
      <c r="GO13" s="454"/>
      <c r="GP13" s="454"/>
      <c r="GQ13" s="454"/>
      <c r="GR13" s="454"/>
      <c r="GS13" s="454"/>
      <c r="GT13" s="454"/>
      <c r="GU13" s="454"/>
      <c r="GV13" s="454"/>
      <c r="GW13" s="454"/>
      <c r="GX13" s="454"/>
      <c r="GY13" s="454"/>
      <c r="GZ13" s="454"/>
      <c r="HA13" s="454"/>
      <c r="HB13" s="454"/>
      <c r="HC13" s="454"/>
      <c r="HD13" s="454"/>
      <c r="HE13" s="454"/>
      <c r="HF13" s="454"/>
      <c r="HG13" s="454"/>
      <c r="HH13" s="454"/>
      <c r="HI13" s="454"/>
      <c r="HJ13" s="454"/>
      <c r="HK13" s="454"/>
      <c r="HL13" s="454"/>
      <c r="HM13" s="454"/>
      <c r="HN13" s="454"/>
      <c r="HO13" s="454"/>
      <c r="HP13" s="454"/>
      <c r="HQ13" s="454"/>
      <c r="HR13" s="454"/>
      <c r="HS13" s="454"/>
      <c r="HT13" s="454"/>
      <c r="HU13" s="454"/>
      <c r="HV13" s="454"/>
      <c r="HW13" s="454"/>
      <c r="HX13" s="454"/>
      <c r="HY13" s="454"/>
      <c r="HZ13" s="454"/>
      <c r="IA13" s="454"/>
      <c r="IB13" s="454"/>
      <c r="IC13" s="454"/>
      <c r="ID13" s="454"/>
      <c r="IE13" s="454"/>
      <c r="IF13" s="454"/>
      <c r="IG13" s="454"/>
      <c r="IH13" s="454"/>
      <c r="II13" s="454"/>
      <c r="IJ13" s="454"/>
      <c r="IK13" s="454"/>
      <c r="IL13" s="454"/>
      <c r="IM13" s="454"/>
      <c r="IN13" s="454"/>
      <c r="IO13" s="454"/>
      <c r="IP13" s="454"/>
      <c r="IQ13" s="454"/>
      <c r="IR13" s="454"/>
      <c r="IS13" s="454"/>
      <c r="IT13" s="454"/>
      <c r="IU13" s="454"/>
      <c r="IV13" s="454"/>
      <c r="IW13" s="454"/>
      <c r="IX13" s="454"/>
      <c r="IY13" s="454"/>
      <c r="IZ13" s="454"/>
      <c r="JA13" s="454"/>
      <c r="JB13" s="454"/>
      <c r="JC13" s="454"/>
      <c r="JD13" s="454"/>
      <c r="JE13" s="454"/>
      <c r="JF13" s="454"/>
      <c r="JG13" s="454"/>
      <c r="JH13" s="454"/>
      <c r="JI13" s="454"/>
      <c r="JJ13" s="454"/>
      <c r="JK13" s="454"/>
      <c r="JL13" s="454"/>
      <c r="JM13" s="454"/>
      <c r="JN13" s="454"/>
      <c r="JO13" s="454"/>
      <c r="JP13" s="454"/>
      <c r="JQ13" s="454"/>
      <c r="JR13" s="454"/>
      <c r="JS13" s="454"/>
      <c r="JT13" s="454"/>
      <c r="JU13" s="454"/>
      <c r="JV13" s="454"/>
      <c r="JW13" s="454"/>
      <c r="JX13" s="454"/>
      <c r="JY13" s="454"/>
      <c r="JZ13" s="454"/>
      <c r="KA13" s="454"/>
      <c r="KB13" s="454"/>
      <c r="KC13" s="454"/>
      <c r="KD13" s="454"/>
      <c r="KE13" s="454"/>
      <c r="KF13" s="454"/>
      <c r="KG13" s="454"/>
      <c r="KH13" s="454"/>
      <c r="KI13" s="454"/>
      <c r="KJ13" s="454"/>
    </row>
    <row r="14" spans="1:296" s="4" customFormat="1" ht="53.25" customHeight="1">
      <c r="A14" s="478"/>
      <c r="B14" s="14" t="s">
        <v>500</v>
      </c>
      <c r="C14" s="470"/>
      <c r="D14" s="186">
        <v>3000000</v>
      </c>
      <c r="E14" s="470"/>
      <c r="F14" s="8" t="s">
        <v>501</v>
      </c>
      <c r="G14" s="150"/>
      <c r="H14" s="60" t="s">
        <v>502</v>
      </c>
      <c r="I14" s="150"/>
      <c r="J14" s="564"/>
      <c r="K14" s="497"/>
      <c r="L14" s="493"/>
      <c r="M14" s="497"/>
      <c r="N14" s="493"/>
      <c r="O14" s="497"/>
      <c r="P14" s="493"/>
      <c r="Q14" s="497"/>
      <c r="R14" s="493"/>
      <c r="S14" s="497"/>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54"/>
      <c r="AZ14" s="454"/>
      <c r="BA14" s="454"/>
      <c r="BB14" s="454"/>
      <c r="BC14" s="454"/>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c r="CA14" s="454"/>
      <c r="CB14" s="454"/>
      <c r="CC14" s="454"/>
      <c r="CD14" s="454"/>
      <c r="CE14" s="454"/>
      <c r="CF14" s="454"/>
      <c r="CG14" s="454"/>
      <c r="CH14" s="454"/>
      <c r="CI14" s="454"/>
      <c r="CJ14" s="454"/>
      <c r="CK14" s="454"/>
      <c r="CL14" s="454"/>
      <c r="CM14" s="454"/>
      <c r="CN14" s="454"/>
      <c r="CO14" s="454"/>
      <c r="CP14" s="454"/>
      <c r="CQ14" s="454"/>
      <c r="CR14" s="454"/>
      <c r="CS14" s="454"/>
      <c r="CT14" s="454"/>
      <c r="CU14" s="454"/>
      <c r="CV14" s="454"/>
      <c r="CW14" s="454"/>
      <c r="CX14" s="454"/>
      <c r="CY14" s="454"/>
      <c r="CZ14" s="454"/>
      <c r="DA14" s="454"/>
      <c r="DB14" s="454"/>
      <c r="DC14" s="454"/>
      <c r="DD14" s="454"/>
      <c r="DE14" s="454"/>
      <c r="DF14" s="454"/>
      <c r="DG14" s="454"/>
      <c r="DH14" s="454"/>
      <c r="DI14" s="454"/>
      <c r="DJ14" s="454"/>
      <c r="DK14" s="454"/>
      <c r="DL14" s="454"/>
      <c r="DM14" s="454"/>
      <c r="DN14" s="454"/>
      <c r="DO14" s="454"/>
      <c r="DP14" s="454"/>
      <c r="DQ14" s="454"/>
      <c r="DR14" s="454"/>
      <c r="DS14" s="454"/>
      <c r="DT14" s="454"/>
      <c r="DU14" s="454"/>
      <c r="DV14" s="454"/>
      <c r="DW14" s="454"/>
      <c r="DX14" s="454"/>
      <c r="DY14" s="454"/>
      <c r="DZ14" s="454"/>
      <c r="EA14" s="454"/>
      <c r="EB14" s="454"/>
      <c r="EC14" s="454"/>
      <c r="ED14" s="454"/>
      <c r="EE14" s="454"/>
      <c r="EF14" s="454"/>
      <c r="EG14" s="454"/>
      <c r="EH14" s="454"/>
      <c r="EI14" s="454"/>
      <c r="EJ14" s="454"/>
      <c r="EK14" s="454"/>
      <c r="EL14" s="454"/>
      <c r="EM14" s="454"/>
      <c r="EN14" s="454"/>
      <c r="EO14" s="454"/>
      <c r="EP14" s="454"/>
      <c r="EQ14" s="454"/>
      <c r="ER14" s="454"/>
      <c r="ES14" s="454"/>
      <c r="ET14" s="454"/>
      <c r="EU14" s="454"/>
      <c r="EV14" s="454"/>
      <c r="EW14" s="454"/>
      <c r="EX14" s="454"/>
      <c r="EY14" s="454"/>
      <c r="EZ14" s="454"/>
      <c r="FA14" s="454"/>
      <c r="FB14" s="454"/>
      <c r="FC14" s="454"/>
      <c r="FD14" s="454"/>
      <c r="FE14" s="454"/>
      <c r="FF14" s="454"/>
      <c r="FG14" s="454"/>
      <c r="FH14" s="454"/>
      <c r="FI14" s="454"/>
      <c r="FJ14" s="454"/>
      <c r="FK14" s="454"/>
      <c r="FL14" s="454"/>
      <c r="FM14" s="454"/>
      <c r="FN14" s="454"/>
      <c r="FO14" s="454"/>
      <c r="FP14" s="454"/>
      <c r="FQ14" s="454"/>
      <c r="FR14" s="454"/>
      <c r="FS14" s="454"/>
      <c r="FT14" s="454"/>
      <c r="FU14" s="454"/>
      <c r="FV14" s="454"/>
      <c r="FW14" s="454"/>
      <c r="FX14" s="454"/>
      <c r="FY14" s="454"/>
      <c r="FZ14" s="454"/>
      <c r="GA14" s="454"/>
      <c r="GB14" s="454"/>
      <c r="GC14" s="454"/>
      <c r="GD14" s="454"/>
      <c r="GE14" s="454"/>
      <c r="GF14" s="454"/>
      <c r="GG14" s="454"/>
      <c r="GH14" s="454"/>
      <c r="GI14" s="454"/>
      <c r="GJ14" s="454"/>
      <c r="GK14" s="454"/>
      <c r="GL14" s="454"/>
      <c r="GM14" s="454"/>
      <c r="GN14" s="454"/>
      <c r="GO14" s="454"/>
      <c r="GP14" s="454"/>
      <c r="GQ14" s="454"/>
      <c r="GR14" s="454"/>
      <c r="GS14" s="454"/>
      <c r="GT14" s="454"/>
      <c r="GU14" s="454"/>
      <c r="GV14" s="454"/>
      <c r="GW14" s="454"/>
      <c r="GX14" s="454"/>
      <c r="GY14" s="454"/>
      <c r="GZ14" s="454"/>
      <c r="HA14" s="454"/>
      <c r="HB14" s="454"/>
      <c r="HC14" s="454"/>
      <c r="HD14" s="454"/>
      <c r="HE14" s="454"/>
      <c r="HF14" s="454"/>
      <c r="HG14" s="454"/>
      <c r="HH14" s="454"/>
      <c r="HI14" s="454"/>
      <c r="HJ14" s="454"/>
      <c r="HK14" s="454"/>
      <c r="HL14" s="454"/>
      <c r="HM14" s="454"/>
      <c r="HN14" s="454"/>
      <c r="HO14" s="454"/>
      <c r="HP14" s="454"/>
      <c r="HQ14" s="454"/>
      <c r="HR14" s="454"/>
      <c r="HS14" s="454"/>
      <c r="HT14" s="454"/>
      <c r="HU14" s="454"/>
      <c r="HV14" s="454"/>
      <c r="HW14" s="454"/>
      <c r="HX14" s="454"/>
      <c r="HY14" s="454"/>
      <c r="HZ14" s="454"/>
      <c r="IA14" s="454"/>
      <c r="IB14" s="454"/>
      <c r="IC14" s="454"/>
      <c r="ID14" s="454"/>
      <c r="IE14" s="454"/>
      <c r="IF14" s="454"/>
      <c r="IG14" s="454"/>
      <c r="IH14" s="454"/>
      <c r="II14" s="454"/>
      <c r="IJ14" s="454"/>
      <c r="IK14" s="454"/>
      <c r="IL14" s="454"/>
      <c r="IM14" s="454"/>
      <c r="IN14" s="454"/>
      <c r="IO14" s="454"/>
      <c r="IP14" s="454"/>
      <c r="IQ14" s="454"/>
      <c r="IR14" s="454"/>
      <c r="IS14" s="454"/>
      <c r="IT14" s="454"/>
      <c r="IU14" s="454"/>
      <c r="IV14" s="454"/>
      <c r="IW14" s="454"/>
      <c r="IX14" s="454"/>
      <c r="IY14" s="454"/>
      <c r="IZ14" s="454"/>
      <c r="JA14" s="454"/>
      <c r="JB14" s="454"/>
      <c r="JC14" s="454"/>
      <c r="JD14" s="454"/>
      <c r="JE14" s="454"/>
      <c r="JF14" s="454"/>
      <c r="JG14" s="454"/>
      <c r="JH14" s="454"/>
      <c r="JI14" s="454"/>
      <c r="JJ14" s="454"/>
      <c r="JK14" s="454"/>
      <c r="JL14" s="454"/>
      <c r="JM14" s="454"/>
      <c r="JN14" s="454"/>
      <c r="JO14" s="454"/>
      <c r="JP14" s="454"/>
      <c r="JQ14" s="454"/>
      <c r="JR14" s="454"/>
      <c r="JS14" s="454"/>
      <c r="JT14" s="454"/>
      <c r="JU14" s="454"/>
      <c r="JV14" s="454"/>
      <c r="JW14" s="454"/>
      <c r="JX14" s="454"/>
      <c r="JY14" s="454"/>
      <c r="JZ14" s="454"/>
      <c r="KA14" s="454"/>
      <c r="KB14" s="454"/>
      <c r="KC14" s="454"/>
      <c r="KD14" s="454"/>
      <c r="KE14" s="454"/>
      <c r="KF14" s="454"/>
      <c r="KG14" s="454"/>
      <c r="KH14" s="454"/>
      <c r="KI14" s="454"/>
      <c r="KJ14" s="454"/>
    </row>
    <row r="15" spans="1:296" s="4" customFormat="1" ht="53.25" customHeight="1">
      <c r="A15" s="478"/>
      <c r="B15" s="14" t="str">
        <f>LEFT(B14,SEARCH(",",B14))&amp;" value"</f>
        <v>Natural gas , value</v>
      </c>
      <c r="C15" s="470"/>
      <c r="D15" s="8"/>
      <c r="E15" s="470"/>
      <c r="F15" s="8" t="s">
        <v>499</v>
      </c>
      <c r="G15" s="150"/>
      <c r="H15" s="60" t="s">
        <v>502</v>
      </c>
      <c r="I15" s="150"/>
      <c r="J15" s="564"/>
      <c r="K15" s="497"/>
      <c r="L15" s="493"/>
      <c r="M15" s="497"/>
      <c r="N15" s="493"/>
      <c r="O15" s="497"/>
      <c r="P15" s="493"/>
      <c r="Q15" s="497"/>
      <c r="R15" s="493"/>
      <c r="S15" s="497"/>
      <c r="T15" s="454"/>
      <c r="U15" s="454"/>
      <c r="V15" s="454"/>
      <c r="W15" s="454"/>
      <c r="X15" s="454"/>
      <c r="Y15" s="454"/>
      <c r="Z15" s="454"/>
      <c r="AA15" s="454"/>
      <c r="AB15" s="454"/>
      <c r="AC15" s="454"/>
      <c r="AD15" s="454"/>
      <c r="AE15" s="454"/>
      <c r="AF15" s="454"/>
      <c r="AG15" s="454"/>
      <c r="AH15" s="454"/>
      <c r="AI15" s="454"/>
      <c r="AJ15" s="454"/>
      <c r="AK15" s="454"/>
      <c r="AL15" s="454"/>
      <c r="AM15" s="454"/>
      <c r="AN15" s="454"/>
      <c r="AO15" s="454"/>
      <c r="AP15" s="454"/>
      <c r="AQ15" s="454"/>
      <c r="AR15" s="454"/>
      <c r="AS15" s="454"/>
      <c r="AT15" s="454"/>
      <c r="AU15" s="454"/>
      <c r="AV15" s="454"/>
      <c r="AW15" s="454"/>
      <c r="AX15" s="454"/>
      <c r="AY15" s="454"/>
      <c r="AZ15" s="454"/>
      <c r="BA15" s="454"/>
      <c r="BB15" s="454"/>
      <c r="BC15" s="454"/>
      <c r="BD15" s="454"/>
      <c r="BE15" s="454"/>
      <c r="BF15" s="454"/>
      <c r="BG15" s="454"/>
      <c r="BH15" s="454"/>
      <c r="BI15" s="454"/>
      <c r="BJ15" s="454"/>
      <c r="BK15" s="454"/>
      <c r="BL15" s="454"/>
      <c r="BM15" s="454"/>
      <c r="BN15" s="454"/>
      <c r="BO15" s="454"/>
      <c r="BP15" s="454"/>
      <c r="BQ15" s="454"/>
      <c r="BR15" s="454"/>
      <c r="BS15" s="454"/>
      <c r="BT15" s="454"/>
      <c r="BU15" s="454"/>
      <c r="BV15" s="454"/>
      <c r="BW15" s="454"/>
      <c r="BX15" s="454"/>
      <c r="BY15" s="454"/>
      <c r="BZ15" s="454"/>
      <c r="CA15" s="454"/>
      <c r="CB15" s="454"/>
      <c r="CC15" s="454"/>
      <c r="CD15" s="454"/>
      <c r="CE15" s="454"/>
      <c r="CF15" s="454"/>
      <c r="CG15" s="454"/>
      <c r="CH15" s="454"/>
      <c r="CI15" s="454"/>
      <c r="CJ15" s="454"/>
      <c r="CK15" s="454"/>
      <c r="CL15" s="454"/>
      <c r="CM15" s="454"/>
      <c r="CN15" s="454"/>
      <c r="CO15" s="454"/>
      <c r="CP15" s="454"/>
      <c r="CQ15" s="454"/>
      <c r="CR15" s="454"/>
      <c r="CS15" s="454"/>
      <c r="CT15" s="454"/>
      <c r="CU15" s="454"/>
      <c r="CV15" s="454"/>
      <c r="CW15" s="454"/>
      <c r="CX15" s="454"/>
      <c r="CY15" s="454"/>
      <c r="CZ15" s="454"/>
      <c r="DA15" s="454"/>
      <c r="DB15" s="454"/>
      <c r="DC15" s="454"/>
      <c r="DD15" s="454"/>
      <c r="DE15" s="454"/>
      <c r="DF15" s="454"/>
      <c r="DG15" s="454"/>
      <c r="DH15" s="454"/>
      <c r="DI15" s="454"/>
      <c r="DJ15" s="454"/>
      <c r="DK15" s="454"/>
      <c r="DL15" s="454"/>
      <c r="DM15" s="454"/>
      <c r="DN15" s="454"/>
      <c r="DO15" s="454"/>
      <c r="DP15" s="454"/>
      <c r="DQ15" s="454"/>
      <c r="DR15" s="454"/>
      <c r="DS15" s="454"/>
      <c r="DT15" s="454"/>
      <c r="DU15" s="454"/>
      <c r="DV15" s="454"/>
      <c r="DW15" s="454"/>
      <c r="DX15" s="454"/>
      <c r="DY15" s="454"/>
      <c r="DZ15" s="454"/>
      <c r="EA15" s="454"/>
      <c r="EB15" s="454"/>
      <c r="EC15" s="454"/>
      <c r="ED15" s="454"/>
      <c r="EE15" s="454"/>
      <c r="EF15" s="454"/>
      <c r="EG15" s="454"/>
      <c r="EH15" s="454"/>
      <c r="EI15" s="454"/>
      <c r="EJ15" s="454"/>
      <c r="EK15" s="454"/>
      <c r="EL15" s="454"/>
      <c r="EM15" s="454"/>
      <c r="EN15" s="454"/>
      <c r="EO15" s="454"/>
      <c r="EP15" s="454"/>
      <c r="EQ15" s="454"/>
      <c r="ER15" s="454"/>
      <c r="ES15" s="454"/>
      <c r="ET15" s="454"/>
      <c r="EU15" s="454"/>
      <c r="EV15" s="454"/>
      <c r="EW15" s="454"/>
      <c r="EX15" s="454"/>
      <c r="EY15" s="454"/>
      <c r="EZ15" s="454"/>
      <c r="FA15" s="454"/>
      <c r="FB15" s="454"/>
      <c r="FC15" s="454"/>
      <c r="FD15" s="454"/>
      <c r="FE15" s="454"/>
      <c r="FF15" s="454"/>
      <c r="FG15" s="454"/>
      <c r="FH15" s="454"/>
      <c r="FI15" s="454"/>
      <c r="FJ15" s="454"/>
      <c r="FK15" s="454"/>
      <c r="FL15" s="454"/>
      <c r="FM15" s="454"/>
      <c r="FN15" s="454"/>
      <c r="FO15" s="454"/>
      <c r="FP15" s="454"/>
      <c r="FQ15" s="454"/>
      <c r="FR15" s="454"/>
      <c r="FS15" s="454"/>
      <c r="FT15" s="454"/>
      <c r="FU15" s="454"/>
      <c r="FV15" s="454"/>
      <c r="FW15" s="454"/>
      <c r="FX15" s="454"/>
      <c r="FY15" s="454"/>
      <c r="FZ15" s="454"/>
      <c r="GA15" s="454"/>
      <c r="GB15" s="454"/>
      <c r="GC15" s="454"/>
      <c r="GD15" s="454"/>
      <c r="GE15" s="454"/>
      <c r="GF15" s="454"/>
      <c r="GG15" s="454"/>
      <c r="GH15" s="454"/>
      <c r="GI15" s="454"/>
      <c r="GJ15" s="454"/>
      <c r="GK15" s="454"/>
      <c r="GL15" s="454"/>
      <c r="GM15" s="454"/>
      <c r="GN15" s="454"/>
      <c r="GO15" s="454"/>
      <c r="GP15" s="454"/>
      <c r="GQ15" s="454"/>
      <c r="GR15" s="454"/>
      <c r="GS15" s="454"/>
      <c r="GT15" s="454"/>
      <c r="GU15" s="454"/>
      <c r="GV15" s="454"/>
      <c r="GW15" s="454"/>
      <c r="GX15" s="454"/>
      <c r="GY15" s="454"/>
      <c r="GZ15" s="454"/>
      <c r="HA15" s="454"/>
      <c r="HB15" s="454"/>
      <c r="HC15" s="454"/>
      <c r="HD15" s="454"/>
      <c r="HE15" s="454"/>
      <c r="HF15" s="454"/>
      <c r="HG15" s="454"/>
      <c r="HH15" s="454"/>
      <c r="HI15" s="454"/>
      <c r="HJ15" s="454"/>
      <c r="HK15" s="454"/>
      <c r="HL15" s="454"/>
      <c r="HM15" s="454"/>
      <c r="HN15" s="454"/>
      <c r="HO15" s="454"/>
      <c r="HP15" s="454"/>
      <c r="HQ15" s="454"/>
      <c r="HR15" s="454"/>
      <c r="HS15" s="454"/>
      <c r="HT15" s="454"/>
      <c r="HU15" s="454"/>
      <c r="HV15" s="454"/>
      <c r="HW15" s="454"/>
      <c r="HX15" s="454"/>
      <c r="HY15" s="454"/>
      <c r="HZ15" s="454"/>
      <c r="IA15" s="454"/>
      <c r="IB15" s="454"/>
      <c r="IC15" s="454"/>
      <c r="ID15" s="454"/>
      <c r="IE15" s="454"/>
      <c r="IF15" s="454"/>
      <c r="IG15" s="454"/>
      <c r="IH15" s="454"/>
      <c r="II15" s="454"/>
      <c r="IJ15" s="454"/>
      <c r="IK15" s="454"/>
      <c r="IL15" s="454"/>
      <c r="IM15" s="454"/>
      <c r="IN15" s="454"/>
      <c r="IO15" s="454"/>
      <c r="IP15" s="454"/>
      <c r="IQ15" s="454"/>
      <c r="IR15" s="454"/>
      <c r="IS15" s="454"/>
      <c r="IT15" s="454"/>
      <c r="IU15" s="454"/>
      <c r="IV15" s="454"/>
      <c r="IW15" s="454"/>
      <c r="IX15" s="454"/>
      <c r="IY15" s="454"/>
      <c r="IZ15" s="454"/>
      <c r="JA15" s="454"/>
      <c r="JB15" s="454"/>
      <c r="JC15" s="454"/>
      <c r="JD15" s="454"/>
      <c r="JE15" s="454"/>
      <c r="JF15" s="454"/>
      <c r="JG15" s="454"/>
      <c r="JH15" s="454"/>
      <c r="JI15" s="454"/>
      <c r="JJ15" s="454"/>
      <c r="JK15" s="454"/>
      <c r="JL15" s="454"/>
      <c r="JM15" s="454"/>
      <c r="JN15" s="454"/>
      <c r="JO15" s="454"/>
      <c r="JP15" s="454"/>
      <c r="JQ15" s="454"/>
      <c r="JR15" s="454"/>
      <c r="JS15" s="454"/>
      <c r="JT15" s="454"/>
      <c r="JU15" s="454"/>
      <c r="JV15" s="454"/>
      <c r="JW15" s="454"/>
      <c r="JX15" s="454"/>
      <c r="JY15" s="454"/>
      <c r="JZ15" s="454"/>
      <c r="KA15" s="454"/>
      <c r="KB15" s="454"/>
      <c r="KC15" s="454"/>
      <c r="KD15" s="454"/>
      <c r="KE15" s="454"/>
      <c r="KF15" s="454"/>
      <c r="KG15" s="454"/>
      <c r="KH15" s="454"/>
      <c r="KI15" s="454"/>
      <c r="KJ15" s="454"/>
    </row>
    <row r="16" spans="1:296" s="4" customFormat="1" ht="53.25" customHeight="1">
      <c r="A16" s="478"/>
      <c r="B16" s="14" t="s">
        <v>503</v>
      </c>
      <c r="C16" s="470"/>
      <c r="D16" s="187">
        <v>1200000</v>
      </c>
      <c r="E16" s="470"/>
      <c r="F16" s="8" t="s">
        <v>494</v>
      </c>
      <c r="G16" s="150"/>
      <c r="H16" s="60" t="s">
        <v>504</v>
      </c>
      <c r="I16" s="150"/>
      <c r="J16" s="564"/>
      <c r="K16" s="150"/>
      <c r="L16" s="493"/>
      <c r="M16" s="150"/>
      <c r="N16" s="493"/>
      <c r="O16" s="150"/>
      <c r="P16" s="493"/>
      <c r="Q16" s="150"/>
      <c r="R16" s="493"/>
      <c r="S16" s="150"/>
      <c r="T16" s="454"/>
      <c r="U16" s="454"/>
      <c r="V16" s="454"/>
      <c r="W16" s="454"/>
      <c r="X16" s="454"/>
      <c r="Y16" s="454"/>
      <c r="Z16" s="454"/>
      <c r="AA16" s="454"/>
      <c r="AB16" s="454"/>
      <c r="AC16" s="454"/>
      <c r="AD16" s="454"/>
      <c r="AE16" s="454"/>
      <c r="AF16" s="454"/>
      <c r="AG16" s="454"/>
      <c r="AH16" s="454"/>
      <c r="AI16" s="454"/>
      <c r="AJ16" s="454"/>
      <c r="AK16" s="454"/>
      <c r="AL16" s="454"/>
      <c r="AM16" s="454"/>
      <c r="AN16" s="454"/>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c r="BL16" s="454"/>
      <c r="BM16" s="454"/>
      <c r="BN16" s="454"/>
      <c r="BO16" s="454"/>
      <c r="BP16" s="454"/>
      <c r="BQ16" s="454"/>
      <c r="BR16" s="454"/>
      <c r="BS16" s="454"/>
      <c r="BT16" s="454"/>
      <c r="BU16" s="454"/>
      <c r="BV16" s="454"/>
      <c r="BW16" s="454"/>
      <c r="BX16" s="454"/>
      <c r="BY16" s="454"/>
      <c r="BZ16" s="454"/>
      <c r="CA16" s="454"/>
      <c r="CB16" s="454"/>
      <c r="CC16" s="454"/>
      <c r="CD16" s="454"/>
      <c r="CE16" s="454"/>
      <c r="CF16" s="454"/>
      <c r="CG16" s="454"/>
      <c r="CH16" s="454"/>
      <c r="CI16" s="454"/>
      <c r="CJ16" s="454"/>
      <c r="CK16" s="454"/>
      <c r="CL16" s="454"/>
      <c r="CM16" s="454"/>
      <c r="CN16" s="454"/>
      <c r="CO16" s="454"/>
      <c r="CP16" s="454"/>
      <c r="CQ16" s="454"/>
      <c r="CR16" s="454"/>
      <c r="CS16" s="454"/>
      <c r="CT16" s="454"/>
      <c r="CU16" s="454"/>
      <c r="CV16" s="454"/>
      <c r="CW16" s="454"/>
      <c r="CX16" s="454"/>
      <c r="CY16" s="454"/>
      <c r="CZ16" s="454"/>
      <c r="DA16" s="454"/>
      <c r="DB16" s="454"/>
      <c r="DC16" s="454"/>
      <c r="DD16" s="454"/>
      <c r="DE16" s="454"/>
      <c r="DF16" s="454"/>
      <c r="DG16" s="454"/>
      <c r="DH16" s="454"/>
      <c r="DI16" s="454"/>
      <c r="DJ16" s="454"/>
      <c r="DK16" s="454"/>
      <c r="DL16" s="454"/>
      <c r="DM16" s="454"/>
      <c r="DN16" s="454"/>
      <c r="DO16" s="454"/>
      <c r="DP16" s="454"/>
      <c r="DQ16" s="454"/>
      <c r="DR16" s="454"/>
      <c r="DS16" s="454"/>
      <c r="DT16" s="454"/>
      <c r="DU16" s="454"/>
      <c r="DV16" s="454"/>
      <c r="DW16" s="454"/>
      <c r="DX16" s="454"/>
      <c r="DY16" s="454"/>
      <c r="DZ16" s="454"/>
      <c r="EA16" s="454"/>
      <c r="EB16" s="454"/>
      <c r="EC16" s="454"/>
      <c r="ED16" s="454"/>
      <c r="EE16" s="454"/>
      <c r="EF16" s="454"/>
      <c r="EG16" s="454"/>
      <c r="EH16" s="454"/>
      <c r="EI16" s="454"/>
      <c r="EJ16" s="454"/>
      <c r="EK16" s="454"/>
      <c r="EL16" s="454"/>
      <c r="EM16" s="454"/>
      <c r="EN16" s="454"/>
      <c r="EO16" s="454"/>
      <c r="EP16" s="454"/>
      <c r="EQ16" s="454"/>
      <c r="ER16" s="454"/>
      <c r="ES16" s="454"/>
      <c r="ET16" s="454"/>
      <c r="EU16" s="454"/>
      <c r="EV16" s="454"/>
      <c r="EW16" s="454"/>
      <c r="EX16" s="454"/>
      <c r="EY16" s="454"/>
      <c r="EZ16" s="454"/>
      <c r="FA16" s="454"/>
      <c r="FB16" s="454"/>
      <c r="FC16" s="454"/>
      <c r="FD16" s="454"/>
      <c r="FE16" s="454"/>
      <c r="FF16" s="454"/>
      <c r="FG16" s="454"/>
      <c r="FH16" s="454"/>
      <c r="FI16" s="454"/>
      <c r="FJ16" s="454"/>
      <c r="FK16" s="454"/>
      <c r="FL16" s="454"/>
      <c r="FM16" s="454"/>
      <c r="FN16" s="454"/>
      <c r="FO16" s="454"/>
      <c r="FP16" s="454"/>
      <c r="FQ16" s="454"/>
      <c r="FR16" s="454"/>
      <c r="FS16" s="454"/>
      <c r="FT16" s="454"/>
      <c r="FU16" s="454"/>
      <c r="FV16" s="454"/>
      <c r="FW16" s="454"/>
      <c r="FX16" s="454"/>
      <c r="FY16" s="454"/>
      <c r="FZ16" s="454"/>
      <c r="GA16" s="454"/>
      <c r="GB16" s="454"/>
      <c r="GC16" s="454"/>
      <c r="GD16" s="454"/>
      <c r="GE16" s="454"/>
      <c r="GF16" s="454"/>
      <c r="GG16" s="454"/>
      <c r="GH16" s="454"/>
      <c r="GI16" s="454"/>
      <c r="GJ16" s="454"/>
      <c r="GK16" s="454"/>
      <c r="GL16" s="454"/>
      <c r="GM16" s="454"/>
      <c r="GN16" s="454"/>
      <c r="GO16" s="454"/>
      <c r="GP16" s="454"/>
      <c r="GQ16" s="454"/>
      <c r="GR16" s="454"/>
      <c r="GS16" s="454"/>
      <c r="GT16" s="454"/>
      <c r="GU16" s="454"/>
      <c r="GV16" s="454"/>
      <c r="GW16" s="454"/>
      <c r="GX16" s="454"/>
      <c r="GY16" s="454"/>
      <c r="GZ16" s="454"/>
      <c r="HA16" s="454"/>
      <c r="HB16" s="454"/>
      <c r="HC16" s="454"/>
      <c r="HD16" s="454"/>
      <c r="HE16" s="454"/>
      <c r="HF16" s="454"/>
      <c r="HG16" s="454"/>
      <c r="HH16" s="454"/>
      <c r="HI16" s="454"/>
      <c r="HJ16" s="454"/>
      <c r="HK16" s="454"/>
      <c r="HL16" s="454"/>
      <c r="HM16" s="454"/>
      <c r="HN16" s="454"/>
      <c r="HO16" s="454"/>
      <c r="HP16" s="454"/>
      <c r="HQ16" s="454"/>
      <c r="HR16" s="454"/>
      <c r="HS16" s="454"/>
      <c r="HT16" s="454"/>
      <c r="HU16" s="454"/>
      <c r="HV16" s="454"/>
      <c r="HW16" s="454"/>
      <c r="HX16" s="454"/>
      <c r="HY16" s="454"/>
      <c r="HZ16" s="454"/>
      <c r="IA16" s="454"/>
      <c r="IB16" s="454"/>
      <c r="IC16" s="454"/>
      <c r="ID16" s="454"/>
      <c r="IE16" s="454"/>
      <c r="IF16" s="454"/>
      <c r="IG16" s="454"/>
      <c r="IH16" s="454"/>
      <c r="II16" s="454"/>
      <c r="IJ16" s="454"/>
      <c r="IK16" s="454"/>
      <c r="IL16" s="454"/>
      <c r="IM16" s="454"/>
      <c r="IN16" s="454"/>
      <c r="IO16" s="454"/>
      <c r="IP16" s="454"/>
      <c r="IQ16" s="454"/>
      <c r="IR16" s="454"/>
      <c r="IS16" s="454"/>
      <c r="IT16" s="454"/>
      <c r="IU16" s="454"/>
      <c r="IV16" s="454"/>
      <c r="IW16" s="454"/>
      <c r="IX16" s="454"/>
      <c r="IY16" s="454"/>
      <c r="IZ16" s="454"/>
      <c r="JA16" s="454"/>
      <c r="JB16" s="454"/>
      <c r="JC16" s="454"/>
      <c r="JD16" s="454"/>
      <c r="JE16" s="454"/>
      <c r="JF16" s="454"/>
      <c r="JG16" s="454"/>
      <c r="JH16" s="454"/>
      <c r="JI16" s="454"/>
      <c r="JJ16" s="454"/>
      <c r="JK16" s="454"/>
      <c r="JL16" s="454"/>
      <c r="JM16" s="454"/>
      <c r="JN16" s="454"/>
      <c r="JO16" s="454"/>
      <c r="JP16" s="454"/>
      <c r="JQ16" s="454"/>
      <c r="JR16" s="454"/>
      <c r="JS16" s="454"/>
      <c r="JT16" s="454"/>
      <c r="JU16" s="454"/>
      <c r="JV16" s="454"/>
      <c r="JW16" s="454"/>
      <c r="JX16" s="454"/>
      <c r="JY16" s="454"/>
      <c r="JZ16" s="454"/>
      <c r="KA16" s="454"/>
      <c r="KB16" s="454"/>
      <c r="KC16" s="454"/>
      <c r="KD16" s="454"/>
      <c r="KE16" s="454"/>
      <c r="KF16" s="454"/>
      <c r="KG16" s="454"/>
      <c r="KH16" s="454"/>
      <c r="KI16" s="454"/>
      <c r="KJ16" s="454"/>
    </row>
    <row r="17" spans="1:19" s="4" customFormat="1" ht="53.25" customHeight="1">
      <c r="A17" s="478"/>
      <c r="B17" s="14" t="s">
        <v>505</v>
      </c>
      <c r="C17" s="470"/>
      <c r="D17" s="187">
        <v>226188714</v>
      </c>
      <c r="E17" s="470"/>
      <c r="F17" s="8" t="s">
        <v>499</v>
      </c>
      <c r="G17" s="150"/>
      <c r="H17" s="60" t="s">
        <v>504</v>
      </c>
      <c r="I17" s="150"/>
      <c r="J17" s="564"/>
      <c r="K17" s="150"/>
      <c r="L17" s="493"/>
      <c r="M17" s="150"/>
      <c r="N17" s="493"/>
      <c r="O17" s="150"/>
      <c r="P17" s="493"/>
      <c r="Q17" s="150"/>
      <c r="R17" s="493"/>
      <c r="S17" s="150"/>
    </row>
    <row r="18" spans="1:19" s="4" customFormat="1" ht="53.25" customHeight="1">
      <c r="A18" s="478"/>
      <c r="B18" s="188" t="s">
        <v>506</v>
      </c>
      <c r="C18" s="470"/>
      <c r="D18" s="187">
        <v>69000</v>
      </c>
      <c r="E18" s="470"/>
      <c r="F18" s="8" t="s">
        <v>494</v>
      </c>
      <c r="G18" s="150"/>
      <c r="H18" s="60" t="s">
        <v>507</v>
      </c>
      <c r="I18" s="150"/>
      <c r="J18" s="564"/>
      <c r="K18" s="150"/>
      <c r="L18" s="493"/>
      <c r="M18" s="150"/>
      <c r="N18" s="493"/>
      <c r="O18" s="150"/>
      <c r="P18" s="493"/>
      <c r="Q18" s="150"/>
      <c r="R18" s="493"/>
      <c r="S18" s="150"/>
    </row>
    <row r="19" spans="1:19" s="4" customFormat="1" ht="53.25" customHeight="1">
      <c r="A19" s="478"/>
      <c r="B19" s="188" t="s">
        <v>508</v>
      </c>
      <c r="C19" s="470"/>
      <c r="D19" s="189">
        <v>135337650</v>
      </c>
      <c r="E19" s="470"/>
      <c r="F19" s="8" t="s">
        <v>499</v>
      </c>
      <c r="G19" s="150"/>
      <c r="H19" s="60" t="s">
        <v>507</v>
      </c>
      <c r="I19" s="150"/>
      <c r="J19" s="564"/>
      <c r="K19" s="150"/>
      <c r="L19" s="493"/>
      <c r="M19" s="150"/>
      <c r="N19" s="493"/>
      <c r="O19" s="150"/>
      <c r="P19" s="493"/>
      <c r="Q19" s="150"/>
      <c r="R19" s="493"/>
      <c r="S19" s="150"/>
    </row>
    <row r="20" spans="1:19" s="4" customFormat="1" ht="53.25" customHeight="1">
      <c r="A20" s="478"/>
      <c r="B20" s="14" t="s">
        <v>509</v>
      </c>
      <c r="C20" s="470"/>
      <c r="D20" s="190">
        <v>236000</v>
      </c>
      <c r="E20" s="470"/>
      <c r="F20" s="8" t="s">
        <v>494</v>
      </c>
      <c r="G20" s="150"/>
      <c r="H20" s="60" t="s">
        <v>510</v>
      </c>
      <c r="I20" s="150"/>
      <c r="J20" s="564"/>
      <c r="K20" s="150"/>
      <c r="L20" s="493"/>
      <c r="M20" s="150"/>
      <c r="N20" s="493"/>
      <c r="O20" s="150"/>
      <c r="P20" s="493"/>
      <c r="Q20" s="150"/>
      <c r="R20" s="493"/>
      <c r="S20" s="150"/>
    </row>
    <row r="21" spans="1:19" s="4" customFormat="1" ht="53.25" customHeight="1">
      <c r="A21" s="478"/>
      <c r="B21" s="14" t="str">
        <f>LEFT(B20,SEARCH(",",B20))&amp;" value"</f>
        <v>Cooper, value</v>
      </c>
      <c r="C21" s="470"/>
      <c r="D21" s="191">
        <v>243320000</v>
      </c>
      <c r="E21" s="470"/>
      <c r="F21" s="8" t="s">
        <v>499</v>
      </c>
      <c r="G21" s="150"/>
      <c r="H21" s="60" t="s">
        <v>510</v>
      </c>
      <c r="I21" s="150"/>
      <c r="J21" s="564"/>
      <c r="K21" s="150"/>
      <c r="L21" s="493"/>
      <c r="M21" s="150"/>
      <c r="N21" s="493"/>
      <c r="O21" s="150"/>
      <c r="P21" s="493"/>
      <c r="Q21" s="150"/>
      <c r="R21" s="493"/>
      <c r="S21" s="150"/>
    </row>
    <row r="22" spans="1:19" s="4" customFormat="1" ht="53.25" customHeight="1">
      <c r="A22" s="478"/>
      <c r="B22" s="14" t="s">
        <v>511</v>
      </c>
      <c r="C22" s="470"/>
      <c r="D22" s="191">
        <v>378000</v>
      </c>
      <c r="E22" s="470"/>
      <c r="F22" s="8" t="s">
        <v>494</v>
      </c>
      <c r="G22" s="150"/>
      <c r="H22" s="60" t="s">
        <v>512</v>
      </c>
      <c r="I22" s="150"/>
      <c r="J22" s="564"/>
      <c r="K22" s="150"/>
      <c r="L22" s="493"/>
      <c r="M22" s="150"/>
      <c r="N22" s="493"/>
      <c r="O22" s="150"/>
      <c r="P22" s="493"/>
      <c r="Q22" s="150"/>
      <c r="R22" s="493"/>
      <c r="S22" s="150"/>
    </row>
    <row r="23" spans="1:19" s="4" customFormat="1" ht="53.25" customHeight="1">
      <c r="A23" s="478"/>
      <c r="B23" s="14" t="s">
        <v>513</v>
      </c>
      <c r="C23" s="470"/>
      <c r="D23" s="191">
        <v>7585568</v>
      </c>
      <c r="E23" s="470"/>
      <c r="F23" s="8" t="s">
        <v>499</v>
      </c>
      <c r="G23" s="150"/>
      <c r="H23" s="60" t="s">
        <v>512</v>
      </c>
      <c r="I23" s="150"/>
      <c r="J23" s="564"/>
      <c r="K23" s="150"/>
      <c r="L23" s="493"/>
      <c r="M23" s="150"/>
      <c r="N23" s="493"/>
      <c r="O23" s="150"/>
      <c r="P23" s="493"/>
      <c r="Q23" s="150"/>
      <c r="R23" s="493"/>
      <c r="S23" s="150"/>
    </row>
    <row r="24" spans="1:19" s="4" customFormat="1" ht="53.25" customHeight="1">
      <c r="A24" s="478"/>
      <c r="B24" s="14" t="s">
        <v>514</v>
      </c>
      <c r="C24" s="470"/>
      <c r="D24" s="191">
        <v>346000</v>
      </c>
      <c r="E24" s="470"/>
      <c r="F24" s="8" t="s">
        <v>494</v>
      </c>
      <c r="G24" s="150"/>
      <c r="H24" s="60" t="s">
        <v>515</v>
      </c>
      <c r="I24" s="150"/>
      <c r="J24" s="564"/>
      <c r="K24" s="150"/>
      <c r="L24" s="493"/>
      <c r="M24" s="150"/>
      <c r="N24" s="493"/>
      <c r="O24" s="150"/>
      <c r="P24" s="493"/>
      <c r="Q24" s="150"/>
      <c r="R24" s="493"/>
      <c r="S24" s="150"/>
    </row>
    <row r="25" spans="1:19" s="4" customFormat="1" ht="53.25" customHeight="1">
      <c r="A25" s="478"/>
      <c r="B25" s="14" t="str">
        <f>LEFT(B24,SEARCH(",",B24))&amp;" value"</f>
        <v>bituminous sand &amp; sandstone and gravel, value</v>
      </c>
      <c r="C25" s="470"/>
      <c r="D25" s="191">
        <v>9374650</v>
      </c>
      <c r="E25" s="470"/>
      <c r="F25" s="8" t="s">
        <v>499</v>
      </c>
      <c r="G25" s="150"/>
      <c r="H25" s="60" t="s">
        <v>515</v>
      </c>
      <c r="I25" s="150"/>
      <c r="J25" s="564"/>
      <c r="K25" s="150"/>
      <c r="L25" s="493"/>
      <c r="M25" s="150"/>
      <c r="N25" s="493"/>
      <c r="O25" s="150"/>
      <c r="P25" s="493"/>
      <c r="Q25" s="150"/>
      <c r="R25" s="493"/>
      <c r="S25" s="150"/>
    </row>
    <row r="26" spans="1:19" s="4" customFormat="1" ht="53.25" customHeight="1">
      <c r="A26" s="478"/>
      <c r="B26" s="14" t="s">
        <v>516</v>
      </c>
      <c r="C26" s="470"/>
      <c r="D26" s="191">
        <v>4330000</v>
      </c>
      <c r="E26" s="470"/>
      <c r="F26" s="8" t="s">
        <v>517</v>
      </c>
      <c r="G26" s="150"/>
      <c r="H26" s="60" t="s">
        <v>518</v>
      </c>
      <c r="I26" s="150"/>
      <c r="J26" s="564"/>
      <c r="K26" s="150"/>
      <c r="L26" s="493"/>
      <c r="M26" s="150"/>
      <c r="N26" s="493"/>
      <c r="O26" s="150"/>
      <c r="P26" s="493"/>
      <c r="Q26" s="150"/>
      <c r="R26" s="493"/>
      <c r="S26" s="150"/>
    </row>
    <row r="27" spans="1:19" s="4" customFormat="1" ht="53.25" customHeight="1">
      <c r="A27" s="479"/>
      <c r="B27" s="15" t="str">
        <f>LEFT(B26,SEARCH(",",B26))&amp;" value"</f>
        <v>limestone plus building materials, value</v>
      </c>
      <c r="C27" s="480"/>
      <c r="D27" s="192">
        <v>184699352</v>
      </c>
      <c r="E27" s="480"/>
      <c r="F27" s="10" t="s">
        <v>499</v>
      </c>
      <c r="G27" s="150"/>
      <c r="H27" s="60" t="s">
        <v>518</v>
      </c>
      <c r="I27" s="150"/>
      <c r="J27" s="565"/>
      <c r="K27" s="150"/>
      <c r="L27" s="493"/>
      <c r="M27" s="150"/>
      <c r="N27" s="493"/>
      <c r="O27" s="150"/>
      <c r="P27" s="493"/>
      <c r="Q27" s="150"/>
      <c r="R27" s="493"/>
      <c r="S27" s="150"/>
    </row>
  </sheetData>
  <mergeCells count="1">
    <mergeCell ref="J10:J27"/>
  </mergeCells>
  <hyperlinks>
    <hyperlink ref="B9" r:id="rId1" xr:uid="{00000000-0004-0000-0900-000000000000}"/>
  </hyperlinks>
  <pageMargins left="0.7" right="0.7" top="0.75" bottom="0.75" header="0.3" footer="0.3"/>
  <pageSetup paperSize="8"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sheetPr>
  <dimension ref="A1:KJ26"/>
  <sheetViews>
    <sheetView zoomScale="85" zoomScaleNormal="85" workbookViewId="0">
      <selection activeCell="N11" sqref="N11"/>
    </sheetView>
  </sheetViews>
  <sheetFormatPr defaultColWidth="10.5" defaultRowHeight="16.5"/>
  <cols>
    <col min="1" max="1" width="15" style="150" customWidth="1"/>
    <col min="2" max="2" width="30.375" style="150" customWidth="1"/>
    <col min="3" max="3" width="4.875" style="150" customWidth="1"/>
    <col min="4" max="4" width="40.5" style="150" customWidth="1"/>
    <col min="5" max="5" width="4.875" style="150" customWidth="1"/>
    <col min="6" max="6" width="18" style="150" customWidth="1"/>
    <col min="7" max="7" width="3" style="150" customWidth="1"/>
    <col min="8" max="8" width="18" style="150" customWidth="1"/>
    <col min="9" max="9" width="3"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296" ht="27">
      <c r="A1" s="149" t="s">
        <v>519</v>
      </c>
    </row>
    <row r="2" spans="1:296" s="20" customFormat="1">
      <c r="A2" s="150"/>
      <c r="B2" s="150"/>
      <c r="C2" s="150"/>
      <c r="D2" s="150"/>
      <c r="E2" s="150"/>
      <c r="F2" s="150"/>
      <c r="G2" s="150"/>
      <c r="H2" s="150"/>
      <c r="I2" s="150"/>
      <c r="J2" s="150"/>
      <c r="K2" s="150"/>
      <c r="L2" s="150"/>
      <c r="M2" s="150"/>
      <c r="N2" s="150"/>
      <c r="O2" s="150"/>
      <c r="P2" s="150"/>
      <c r="Q2" s="150"/>
      <c r="R2" s="150"/>
    </row>
    <row r="3" spans="1:296" s="1" customFormat="1" ht="157.5">
      <c r="A3" s="21" t="s">
        <v>520</v>
      </c>
      <c r="B3" s="22" t="s">
        <v>521</v>
      </c>
      <c r="C3" s="23"/>
      <c r="D3" s="8" t="s">
        <v>522</v>
      </c>
      <c r="E3" s="23"/>
      <c r="F3" s="24"/>
      <c r="G3" s="23"/>
      <c r="H3" s="24"/>
      <c r="I3" s="23"/>
      <c r="J3" s="491"/>
      <c r="K3" s="20"/>
      <c r="L3" s="492" t="s">
        <v>523</v>
      </c>
      <c r="M3" s="20"/>
      <c r="N3" s="493"/>
      <c r="O3" s="20"/>
      <c r="P3" s="493"/>
      <c r="Q3" s="20"/>
      <c r="R3" s="493"/>
    </row>
    <row r="4" spans="1:296" s="1" customFormat="1" ht="19.5">
      <c r="B4" s="2"/>
      <c r="D4" s="2"/>
      <c r="F4" s="2"/>
      <c r="H4" s="2"/>
      <c r="J4" s="3"/>
      <c r="L4" s="3"/>
      <c r="S4" s="18"/>
    </row>
    <row r="5" spans="1:296" s="1" customFormat="1" ht="97.5">
      <c r="B5" s="2" t="s">
        <v>120</v>
      </c>
      <c r="D5" s="57" t="s">
        <v>121</v>
      </c>
      <c r="E5" s="29"/>
      <c r="F5" s="57" t="s">
        <v>122</v>
      </c>
      <c r="G5" s="29"/>
      <c r="H5" s="57" t="s">
        <v>123</v>
      </c>
      <c r="I5" s="36"/>
      <c r="J5" s="30" t="s">
        <v>124</v>
      </c>
      <c r="K5" s="18"/>
      <c r="L5" s="19" t="s">
        <v>125</v>
      </c>
      <c r="M5" s="18"/>
      <c r="N5" s="19" t="s">
        <v>126</v>
      </c>
      <c r="O5" s="18"/>
      <c r="P5" s="19" t="s">
        <v>127</v>
      </c>
      <c r="Q5" s="18"/>
      <c r="R5" s="19" t="s">
        <v>128</v>
      </c>
    </row>
    <row r="6" spans="1:296" s="20" customFormat="1" ht="19.5">
      <c r="A6" s="1"/>
      <c r="B6" s="2"/>
      <c r="C6" s="1"/>
      <c r="D6" s="2"/>
      <c r="E6" s="1"/>
      <c r="F6" s="2"/>
      <c r="G6" s="1"/>
      <c r="H6" s="2"/>
      <c r="I6" s="1"/>
      <c r="J6" s="3"/>
      <c r="K6" s="1"/>
      <c r="L6" s="3"/>
      <c r="M6" s="1"/>
      <c r="N6" s="3"/>
      <c r="O6" s="1"/>
      <c r="P6" s="3"/>
      <c r="Q6" s="1"/>
      <c r="R6" s="3"/>
    </row>
    <row r="7" spans="1:296" s="1" customFormat="1" ht="47.25">
      <c r="A7" s="27" t="s">
        <v>175</v>
      </c>
      <c r="B7" s="441" t="s">
        <v>524</v>
      </c>
      <c r="C7" s="20"/>
      <c r="D7" s="5" t="s">
        <v>177</v>
      </c>
      <c r="E7" s="20"/>
      <c r="F7" s="28"/>
      <c r="G7" s="20"/>
      <c r="H7" s="28"/>
      <c r="I7" s="20"/>
      <c r="J7" s="465"/>
      <c r="K7" s="20"/>
      <c r="L7" s="20"/>
      <c r="M7" s="20"/>
      <c r="N7" s="20"/>
      <c r="O7" s="20"/>
      <c r="P7" s="20"/>
      <c r="Q7" s="20"/>
      <c r="R7" s="20"/>
    </row>
    <row r="8" spans="1:296" s="4" customFormat="1" ht="19.5">
      <c r="A8" s="1"/>
      <c r="B8" s="2"/>
      <c r="C8" s="1"/>
      <c r="D8" s="2"/>
      <c r="E8" s="1"/>
      <c r="F8" s="2"/>
      <c r="G8" s="1"/>
      <c r="H8" s="2"/>
      <c r="I8" s="1"/>
      <c r="J8" s="3"/>
      <c r="K8" s="1"/>
      <c r="L8" s="3"/>
      <c r="M8" s="1"/>
      <c r="N8" s="3"/>
      <c r="O8" s="1"/>
      <c r="P8" s="3"/>
      <c r="Q8" s="1"/>
      <c r="R8" s="3"/>
      <c r="S8" s="497"/>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c r="CA8" s="454"/>
      <c r="CB8" s="454"/>
      <c r="CC8" s="454"/>
      <c r="CD8" s="454"/>
      <c r="CE8" s="454"/>
      <c r="CF8" s="454"/>
      <c r="CG8" s="454"/>
      <c r="CH8" s="454"/>
      <c r="CI8" s="454"/>
      <c r="CJ8" s="454"/>
      <c r="CK8" s="454"/>
      <c r="CL8" s="454"/>
      <c r="CM8" s="454"/>
      <c r="CN8" s="454"/>
      <c r="CO8" s="454"/>
      <c r="CP8" s="454"/>
      <c r="CQ8" s="454"/>
      <c r="CR8" s="454"/>
      <c r="CS8" s="454"/>
      <c r="CT8" s="454"/>
      <c r="CU8" s="454"/>
      <c r="CV8" s="454"/>
      <c r="CW8" s="454"/>
      <c r="CX8" s="454"/>
      <c r="CY8" s="454"/>
      <c r="CZ8" s="454"/>
      <c r="DA8" s="454"/>
      <c r="DB8" s="454"/>
      <c r="DC8" s="454"/>
      <c r="DD8" s="454"/>
      <c r="DE8" s="454"/>
      <c r="DF8" s="454"/>
      <c r="DG8" s="454"/>
      <c r="DH8" s="454"/>
      <c r="DI8" s="454"/>
      <c r="DJ8" s="454"/>
      <c r="DK8" s="454"/>
      <c r="DL8" s="454"/>
      <c r="DM8" s="454"/>
      <c r="DN8" s="454"/>
      <c r="DO8" s="454"/>
      <c r="DP8" s="454"/>
      <c r="DQ8" s="454"/>
      <c r="DR8" s="454"/>
      <c r="DS8" s="454"/>
      <c r="DT8" s="454"/>
      <c r="DU8" s="454"/>
      <c r="DV8" s="454"/>
      <c r="DW8" s="454"/>
      <c r="DX8" s="454"/>
      <c r="DY8" s="454"/>
      <c r="DZ8" s="454"/>
      <c r="EA8" s="454"/>
      <c r="EB8" s="454"/>
      <c r="EC8" s="454"/>
      <c r="ED8" s="454"/>
      <c r="EE8" s="454"/>
      <c r="EF8" s="454"/>
      <c r="EG8" s="454"/>
      <c r="EH8" s="454"/>
      <c r="EI8" s="454"/>
      <c r="EJ8" s="454"/>
      <c r="EK8" s="454"/>
      <c r="EL8" s="454"/>
      <c r="EM8" s="454"/>
      <c r="EN8" s="454"/>
      <c r="EO8" s="454"/>
      <c r="EP8" s="454"/>
      <c r="EQ8" s="454"/>
      <c r="ER8" s="454"/>
      <c r="ES8" s="454"/>
      <c r="ET8" s="454"/>
      <c r="EU8" s="454"/>
      <c r="EV8" s="454"/>
      <c r="EW8" s="454"/>
      <c r="EX8" s="454"/>
      <c r="EY8" s="454"/>
      <c r="EZ8" s="454"/>
      <c r="FA8" s="454"/>
      <c r="FB8" s="454"/>
      <c r="FC8" s="454"/>
      <c r="FD8" s="454"/>
      <c r="FE8" s="454"/>
      <c r="FF8" s="454"/>
      <c r="FG8" s="454"/>
      <c r="FH8" s="454"/>
      <c r="FI8" s="454"/>
      <c r="FJ8" s="454"/>
      <c r="FK8" s="454"/>
      <c r="FL8" s="454"/>
      <c r="FM8" s="454"/>
      <c r="FN8" s="454"/>
      <c r="FO8" s="454"/>
      <c r="FP8" s="454"/>
      <c r="FQ8" s="454"/>
      <c r="FR8" s="454"/>
      <c r="FS8" s="454"/>
      <c r="FT8" s="454"/>
      <c r="FU8" s="454"/>
      <c r="FV8" s="454"/>
      <c r="FW8" s="454"/>
      <c r="FX8" s="454"/>
      <c r="FY8" s="454"/>
      <c r="FZ8" s="454"/>
      <c r="GA8" s="454"/>
      <c r="GB8" s="454"/>
      <c r="GC8" s="454"/>
      <c r="GD8" s="454"/>
      <c r="GE8" s="454"/>
      <c r="GF8" s="454"/>
      <c r="GG8" s="454"/>
      <c r="GH8" s="454"/>
      <c r="GI8" s="454"/>
      <c r="GJ8" s="454"/>
      <c r="GK8" s="454"/>
      <c r="GL8" s="454"/>
      <c r="GM8" s="454"/>
      <c r="GN8" s="454"/>
      <c r="GO8" s="454"/>
      <c r="GP8" s="454"/>
      <c r="GQ8" s="454"/>
      <c r="GR8" s="454"/>
      <c r="GS8" s="454"/>
      <c r="GT8" s="454"/>
      <c r="GU8" s="454"/>
      <c r="GV8" s="454"/>
      <c r="GW8" s="454"/>
      <c r="GX8" s="454"/>
      <c r="GY8" s="454"/>
      <c r="GZ8" s="454"/>
      <c r="HA8" s="454"/>
      <c r="HB8" s="454"/>
      <c r="HC8" s="454"/>
      <c r="HD8" s="454"/>
      <c r="HE8" s="454"/>
      <c r="HF8" s="454"/>
      <c r="HG8" s="454"/>
      <c r="HH8" s="454"/>
      <c r="HI8" s="454"/>
      <c r="HJ8" s="454"/>
      <c r="HK8" s="454"/>
      <c r="HL8" s="454"/>
      <c r="HM8" s="454"/>
      <c r="HN8" s="454"/>
      <c r="HO8" s="454"/>
      <c r="HP8" s="454"/>
      <c r="HQ8" s="454"/>
      <c r="HR8" s="454"/>
      <c r="HS8" s="454"/>
      <c r="HT8" s="454"/>
      <c r="HU8" s="454"/>
      <c r="HV8" s="454"/>
      <c r="HW8" s="454"/>
      <c r="HX8" s="454"/>
      <c r="HY8" s="454"/>
      <c r="HZ8" s="454"/>
      <c r="IA8" s="454"/>
      <c r="IB8" s="454"/>
      <c r="IC8" s="454"/>
      <c r="ID8" s="454"/>
      <c r="IE8" s="454"/>
      <c r="IF8" s="454"/>
      <c r="IG8" s="454"/>
      <c r="IH8" s="454"/>
      <c r="II8" s="454"/>
      <c r="IJ8" s="454"/>
      <c r="IK8" s="454"/>
      <c r="IL8" s="454"/>
      <c r="IM8" s="454"/>
      <c r="IN8" s="454"/>
      <c r="IO8" s="454"/>
      <c r="IP8" s="454"/>
      <c r="IQ8" s="454"/>
      <c r="IR8" s="454"/>
      <c r="IS8" s="454"/>
      <c r="IT8" s="454"/>
      <c r="IU8" s="454"/>
      <c r="IV8" s="454"/>
      <c r="IW8" s="454"/>
      <c r="IX8" s="454"/>
      <c r="IY8" s="454"/>
      <c r="IZ8" s="454"/>
      <c r="JA8" s="454"/>
      <c r="JB8" s="454"/>
      <c r="JC8" s="454"/>
      <c r="JD8" s="454"/>
      <c r="JE8" s="454"/>
      <c r="JF8" s="454"/>
      <c r="JG8" s="454"/>
      <c r="JH8" s="454"/>
      <c r="JI8" s="454"/>
      <c r="JJ8" s="454"/>
      <c r="JK8" s="454"/>
      <c r="JL8" s="454"/>
      <c r="JM8" s="454"/>
      <c r="JN8" s="454"/>
      <c r="JO8" s="454"/>
      <c r="JP8" s="454"/>
      <c r="JQ8" s="454"/>
      <c r="JR8" s="454"/>
      <c r="JS8" s="454"/>
      <c r="JT8" s="454"/>
      <c r="JU8" s="454"/>
      <c r="JV8" s="454"/>
      <c r="JW8" s="454"/>
      <c r="JX8" s="454"/>
      <c r="JY8" s="454"/>
      <c r="JZ8" s="454"/>
      <c r="KA8" s="454"/>
      <c r="KB8" s="454"/>
      <c r="KC8" s="454"/>
      <c r="KD8" s="454"/>
      <c r="KE8" s="454"/>
      <c r="KF8" s="454"/>
      <c r="KG8" s="454"/>
      <c r="KH8" s="454"/>
      <c r="KI8" s="454"/>
      <c r="KJ8" s="454"/>
    </row>
    <row r="9" spans="1:296" s="4" customFormat="1" ht="19.5">
      <c r="A9" s="494"/>
      <c r="B9" s="16" t="s">
        <v>483</v>
      </c>
      <c r="C9" s="495"/>
      <c r="D9" s="499"/>
      <c r="E9" s="495"/>
      <c r="F9" s="499"/>
      <c r="G9" s="496"/>
      <c r="H9" s="499"/>
      <c r="I9" s="496"/>
      <c r="J9" s="500"/>
      <c r="K9" s="497"/>
      <c r="L9" s="500"/>
      <c r="M9" s="497"/>
      <c r="N9" s="500"/>
      <c r="O9" s="497"/>
      <c r="P9" s="500"/>
      <c r="Q9" s="497"/>
      <c r="R9" s="500"/>
      <c r="S9" s="1"/>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c r="CA9" s="454"/>
      <c r="CB9" s="454"/>
      <c r="CC9" s="454"/>
      <c r="CD9" s="454"/>
      <c r="CE9" s="454"/>
      <c r="CF9" s="454"/>
      <c r="CG9" s="454"/>
      <c r="CH9" s="454"/>
      <c r="CI9" s="454"/>
      <c r="CJ9" s="454"/>
      <c r="CK9" s="454"/>
      <c r="CL9" s="454"/>
      <c r="CM9" s="454"/>
      <c r="CN9" s="454"/>
      <c r="CO9" s="454"/>
      <c r="CP9" s="454"/>
      <c r="CQ9" s="454"/>
      <c r="CR9" s="454"/>
      <c r="CS9" s="454"/>
      <c r="CT9" s="454"/>
      <c r="CU9" s="454"/>
      <c r="CV9" s="454"/>
      <c r="CW9" s="454"/>
      <c r="CX9" s="454"/>
      <c r="CY9" s="454"/>
      <c r="CZ9" s="454"/>
      <c r="DA9" s="454"/>
      <c r="DB9" s="454"/>
      <c r="DC9" s="454"/>
      <c r="DD9" s="454"/>
      <c r="DE9" s="454"/>
      <c r="DF9" s="454"/>
      <c r="DG9" s="454"/>
      <c r="DH9" s="454"/>
      <c r="DI9" s="454"/>
      <c r="DJ9" s="454"/>
      <c r="DK9" s="454"/>
      <c r="DL9" s="454"/>
      <c r="DM9" s="454"/>
      <c r="DN9" s="454"/>
      <c r="DO9" s="454"/>
      <c r="DP9" s="454"/>
      <c r="DQ9" s="454"/>
      <c r="DR9" s="454"/>
      <c r="DS9" s="454"/>
      <c r="DT9" s="454"/>
      <c r="DU9" s="454"/>
      <c r="DV9" s="454"/>
      <c r="DW9" s="454"/>
      <c r="DX9" s="454"/>
      <c r="DY9" s="454"/>
      <c r="DZ9" s="454"/>
      <c r="EA9" s="454"/>
      <c r="EB9" s="454"/>
      <c r="EC9" s="454"/>
      <c r="ED9" s="454"/>
      <c r="EE9" s="454"/>
      <c r="EF9" s="454"/>
      <c r="EG9" s="454"/>
      <c r="EH9" s="454"/>
      <c r="EI9" s="454"/>
      <c r="EJ9" s="454"/>
      <c r="EK9" s="454"/>
      <c r="EL9" s="454"/>
      <c r="EM9" s="454"/>
      <c r="EN9" s="454"/>
      <c r="EO9" s="454"/>
      <c r="EP9" s="454"/>
      <c r="EQ9" s="454"/>
      <c r="ER9" s="454"/>
      <c r="ES9" s="454"/>
      <c r="ET9" s="454"/>
      <c r="EU9" s="454"/>
      <c r="EV9" s="454"/>
      <c r="EW9" s="454"/>
      <c r="EX9" s="454"/>
      <c r="EY9" s="454"/>
      <c r="EZ9" s="454"/>
      <c r="FA9" s="454"/>
      <c r="FB9" s="454"/>
      <c r="FC9" s="454"/>
      <c r="FD9" s="454"/>
      <c r="FE9" s="454"/>
      <c r="FF9" s="454"/>
      <c r="FG9" s="454"/>
      <c r="FH9" s="454"/>
      <c r="FI9" s="454"/>
      <c r="FJ9" s="454"/>
      <c r="FK9" s="454"/>
      <c r="FL9" s="454"/>
      <c r="FM9" s="454"/>
      <c r="FN9" s="454"/>
      <c r="FO9" s="454"/>
      <c r="FP9" s="454"/>
      <c r="FQ9" s="454"/>
      <c r="FR9" s="454"/>
      <c r="FS9" s="454"/>
      <c r="FT9" s="454"/>
      <c r="FU9" s="454"/>
      <c r="FV9" s="454"/>
      <c r="FW9" s="454"/>
      <c r="FX9" s="454"/>
      <c r="FY9" s="454"/>
      <c r="FZ9" s="454"/>
      <c r="GA9" s="454"/>
      <c r="GB9" s="454"/>
      <c r="GC9" s="454"/>
      <c r="GD9" s="454"/>
      <c r="GE9" s="454"/>
      <c r="GF9" s="454"/>
      <c r="GG9" s="454"/>
      <c r="GH9" s="454"/>
      <c r="GI9" s="454"/>
      <c r="GJ9" s="454"/>
      <c r="GK9" s="454"/>
      <c r="GL9" s="454"/>
      <c r="GM9" s="454"/>
      <c r="GN9" s="454"/>
      <c r="GO9" s="454"/>
      <c r="GP9" s="454"/>
      <c r="GQ9" s="454"/>
      <c r="GR9" s="454"/>
      <c r="GS9" s="454"/>
      <c r="GT9" s="454"/>
      <c r="GU9" s="454"/>
      <c r="GV9" s="454"/>
      <c r="GW9" s="454"/>
      <c r="GX9" s="454"/>
      <c r="GY9" s="454"/>
      <c r="GZ9" s="454"/>
      <c r="HA9" s="454"/>
      <c r="HB9" s="454"/>
      <c r="HC9" s="454"/>
      <c r="HD9" s="454"/>
      <c r="HE9" s="454"/>
      <c r="HF9" s="454"/>
      <c r="HG9" s="454"/>
      <c r="HH9" s="454"/>
      <c r="HI9" s="454"/>
      <c r="HJ9" s="454"/>
      <c r="HK9" s="454"/>
      <c r="HL9" s="454"/>
      <c r="HM9" s="454"/>
      <c r="HN9" s="454"/>
      <c r="HO9" s="454"/>
      <c r="HP9" s="454"/>
      <c r="HQ9" s="454"/>
      <c r="HR9" s="454"/>
      <c r="HS9" s="454"/>
      <c r="HT9" s="454"/>
      <c r="HU9" s="454"/>
      <c r="HV9" s="454"/>
      <c r="HW9" s="454"/>
      <c r="HX9" s="454"/>
      <c r="HY9" s="454"/>
      <c r="HZ9" s="454"/>
      <c r="IA9" s="454"/>
      <c r="IB9" s="454"/>
      <c r="IC9" s="454"/>
      <c r="ID9" s="454"/>
      <c r="IE9" s="454"/>
      <c r="IF9" s="454"/>
      <c r="IG9" s="454"/>
      <c r="IH9" s="454"/>
      <c r="II9" s="454"/>
      <c r="IJ9" s="454"/>
      <c r="IK9" s="454"/>
      <c r="IL9" s="454"/>
      <c r="IM9" s="454"/>
      <c r="IN9" s="454"/>
      <c r="IO9" s="454"/>
      <c r="IP9" s="454"/>
      <c r="IQ9" s="454"/>
      <c r="IR9" s="454"/>
      <c r="IS9" s="454"/>
      <c r="IT9" s="454"/>
      <c r="IU9" s="454"/>
      <c r="IV9" s="454"/>
      <c r="IW9" s="454"/>
      <c r="IX9" s="454"/>
      <c r="IY9" s="454"/>
      <c r="IZ9" s="454"/>
      <c r="JA9" s="454"/>
      <c r="JB9" s="454"/>
      <c r="JC9" s="454"/>
      <c r="JD9" s="454"/>
      <c r="JE9" s="454"/>
      <c r="JF9" s="454"/>
      <c r="JG9" s="454"/>
      <c r="JH9" s="454"/>
      <c r="JI9" s="454"/>
      <c r="JJ9" s="454"/>
      <c r="JK9" s="454"/>
      <c r="JL9" s="454"/>
      <c r="JM9" s="454"/>
      <c r="JN9" s="454"/>
      <c r="JO9" s="454"/>
      <c r="JP9" s="454"/>
      <c r="JQ9" s="454"/>
      <c r="JR9" s="454"/>
      <c r="JS9" s="454"/>
      <c r="JT9" s="454"/>
      <c r="JU9" s="454"/>
      <c r="JV9" s="454"/>
      <c r="JW9" s="454"/>
      <c r="JX9" s="454"/>
      <c r="JY9" s="454"/>
      <c r="JZ9" s="454"/>
      <c r="KA9" s="454"/>
      <c r="KB9" s="454"/>
      <c r="KC9" s="454"/>
      <c r="KD9" s="454"/>
      <c r="KE9" s="454"/>
      <c r="KF9" s="454"/>
      <c r="KG9" s="454"/>
      <c r="KH9" s="454"/>
      <c r="KI9" s="454"/>
      <c r="KJ9" s="454"/>
    </row>
    <row r="10" spans="1:296" s="4" customFormat="1" ht="274.5" customHeight="1">
      <c r="A10" s="494"/>
      <c r="B10" s="22" t="s">
        <v>521</v>
      </c>
      <c r="C10" s="495"/>
      <c r="D10" s="6" t="s">
        <v>419</v>
      </c>
      <c r="E10" s="495"/>
      <c r="F10" s="60" t="s">
        <v>71</v>
      </c>
      <c r="G10" s="1"/>
      <c r="H10" s="60" t="s">
        <v>525</v>
      </c>
      <c r="I10" s="1"/>
      <c r="J10" s="567"/>
      <c r="K10" s="1"/>
      <c r="L10" s="399" t="s">
        <v>526</v>
      </c>
      <c r="M10" s="87"/>
      <c r="N10" s="399" t="s">
        <v>527</v>
      </c>
      <c r="O10" s="1"/>
      <c r="P10" s="492" t="s">
        <v>528</v>
      </c>
      <c r="Q10" s="1"/>
      <c r="R10" s="493"/>
      <c r="S10" s="20"/>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c r="CA10" s="454"/>
      <c r="CB10" s="454"/>
      <c r="CC10" s="454"/>
      <c r="CD10" s="454"/>
      <c r="CE10" s="454"/>
      <c r="CF10" s="454"/>
      <c r="CG10" s="454"/>
      <c r="CH10" s="454"/>
      <c r="CI10" s="454"/>
      <c r="CJ10" s="454"/>
      <c r="CK10" s="454"/>
      <c r="CL10" s="454"/>
      <c r="CM10" s="454"/>
      <c r="CN10" s="454"/>
      <c r="CO10" s="454"/>
      <c r="CP10" s="454"/>
      <c r="CQ10" s="454"/>
      <c r="CR10" s="454"/>
      <c r="CS10" s="454"/>
      <c r="CT10" s="454"/>
      <c r="CU10" s="454"/>
      <c r="CV10" s="454"/>
      <c r="CW10" s="454"/>
      <c r="CX10" s="454"/>
      <c r="CY10" s="454"/>
      <c r="CZ10" s="454"/>
      <c r="DA10" s="454"/>
      <c r="DB10" s="454"/>
      <c r="DC10" s="454"/>
      <c r="DD10" s="454"/>
      <c r="DE10" s="454"/>
      <c r="DF10" s="454"/>
      <c r="DG10" s="454"/>
      <c r="DH10" s="454"/>
      <c r="DI10" s="454"/>
      <c r="DJ10" s="454"/>
      <c r="DK10" s="454"/>
      <c r="DL10" s="454"/>
      <c r="DM10" s="454"/>
      <c r="DN10" s="454"/>
      <c r="DO10" s="454"/>
      <c r="DP10" s="454"/>
      <c r="DQ10" s="454"/>
      <c r="DR10" s="454"/>
      <c r="DS10" s="454"/>
      <c r="DT10" s="454"/>
      <c r="DU10" s="454"/>
      <c r="DV10" s="454"/>
      <c r="DW10" s="454"/>
      <c r="DX10" s="454"/>
      <c r="DY10" s="454"/>
      <c r="DZ10" s="454"/>
      <c r="EA10" s="454"/>
      <c r="EB10" s="454"/>
      <c r="EC10" s="454"/>
      <c r="ED10" s="454"/>
      <c r="EE10" s="454"/>
      <c r="EF10" s="454"/>
      <c r="EG10" s="454"/>
      <c r="EH10" s="454"/>
      <c r="EI10" s="454"/>
      <c r="EJ10" s="454"/>
      <c r="EK10" s="454"/>
      <c r="EL10" s="454"/>
      <c r="EM10" s="454"/>
      <c r="EN10" s="454"/>
      <c r="EO10" s="454"/>
      <c r="EP10" s="454"/>
      <c r="EQ10" s="454"/>
      <c r="ER10" s="454"/>
      <c r="ES10" s="454"/>
      <c r="ET10" s="454"/>
      <c r="EU10" s="454"/>
      <c r="EV10" s="454"/>
      <c r="EW10" s="454"/>
      <c r="EX10" s="454"/>
      <c r="EY10" s="454"/>
      <c r="EZ10" s="454"/>
      <c r="FA10" s="454"/>
      <c r="FB10" s="454"/>
      <c r="FC10" s="454"/>
      <c r="FD10" s="454"/>
      <c r="FE10" s="454"/>
      <c r="FF10" s="454"/>
      <c r="FG10" s="454"/>
      <c r="FH10" s="454"/>
      <c r="FI10" s="454"/>
      <c r="FJ10" s="454"/>
      <c r="FK10" s="454"/>
      <c r="FL10" s="454"/>
      <c r="FM10" s="454"/>
      <c r="FN10" s="454"/>
      <c r="FO10" s="454"/>
      <c r="FP10" s="454"/>
      <c r="FQ10" s="454"/>
      <c r="FR10" s="454"/>
      <c r="FS10" s="454"/>
      <c r="FT10" s="454"/>
      <c r="FU10" s="454"/>
      <c r="FV10" s="454"/>
      <c r="FW10" s="454"/>
      <c r="FX10" s="454"/>
      <c r="FY10" s="454"/>
      <c r="FZ10" s="454"/>
      <c r="GA10" s="454"/>
      <c r="GB10" s="454"/>
      <c r="GC10" s="454"/>
      <c r="GD10" s="454"/>
      <c r="GE10" s="454"/>
      <c r="GF10" s="454"/>
      <c r="GG10" s="454"/>
      <c r="GH10" s="454"/>
      <c r="GI10" s="454"/>
      <c r="GJ10" s="454"/>
      <c r="GK10" s="454"/>
      <c r="GL10" s="454"/>
      <c r="GM10" s="454"/>
      <c r="GN10" s="454"/>
      <c r="GO10" s="454"/>
      <c r="GP10" s="454"/>
      <c r="GQ10" s="454"/>
      <c r="GR10" s="454"/>
      <c r="GS10" s="454"/>
      <c r="GT10" s="454"/>
      <c r="GU10" s="454"/>
      <c r="GV10" s="454"/>
      <c r="GW10" s="454"/>
      <c r="GX10" s="454"/>
      <c r="GY10" s="454"/>
      <c r="GZ10" s="454"/>
      <c r="HA10" s="454"/>
      <c r="HB10" s="454"/>
      <c r="HC10" s="454"/>
      <c r="HD10" s="454"/>
      <c r="HE10" s="454"/>
      <c r="HF10" s="454"/>
      <c r="HG10" s="454"/>
      <c r="HH10" s="454"/>
      <c r="HI10" s="454"/>
      <c r="HJ10" s="454"/>
      <c r="HK10" s="454"/>
      <c r="HL10" s="454"/>
      <c r="HM10" s="454"/>
      <c r="HN10" s="454"/>
      <c r="HO10" s="454"/>
      <c r="HP10" s="454"/>
      <c r="HQ10" s="454"/>
      <c r="HR10" s="454"/>
      <c r="HS10" s="454"/>
      <c r="HT10" s="454"/>
      <c r="HU10" s="454"/>
      <c r="HV10" s="454"/>
      <c r="HW10" s="454"/>
      <c r="HX10" s="454"/>
      <c r="HY10" s="454"/>
      <c r="HZ10" s="454"/>
      <c r="IA10" s="454"/>
      <c r="IB10" s="454"/>
      <c r="IC10" s="454"/>
      <c r="ID10" s="454"/>
      <c r="IE10" s="454"/>
      <c r="IF10" s="454"/>
      <c r="IG10" s="454"/>
      <c r="IH10" s="454"/>
      <c r="II10" s="454"/>
      <c r="IJ10" s="454"/>
      <c r="IK10" s="454"/>
      <c r="IL10" s="454"/>
      <c r="IM10" s="454"/>
      <c r="IN10" s="454"/>
      <c r="IO10" s="454"/>
      <c r="IP10" s="454"/>
      <c r="IQ10" s="454"/>
      <c r="IR10" s="454"/>
      <c r="IS10" s="454"/>
      <c r="IT10" s="454"/>
      <c r="IU10" s="454"/>
      <c r="IV10" s="454"/>
      <c r="IW10" s="454"/>
      <c r="IX10" s="454"/>
      <c r="IY10" s="454"/>
      <c r="IZ10" s="454"/>
      <c r="JA10" s="454"/>
      <c r="JB10" s="454"/>
      <c r="JC10" s="454"/>
      <c r="JD10" s="454"/>
      <c r="JE10" s="454"/>
      <c r="JF10" s="454"/>
      <c r="JG10" s="454"/>
      <c r="JH10" s="454"/>
      <c r="JI10" s="454"/>
      <c r="JJ10" s="454"/>
      <c r="JK10" s="454"/>
      <c r="JL10" s="454"/>
      <c r="JM10" s="454"/>
      <c r="JN10" s="454"/>
      <c r="JO10" s="454"/>
      <c r="JP10" s="454"/>
      <c r="JQ10" s="454"/>
      <c r="JR10" s="454"/>
      <c r="JS10" s="454"/>
      <c r="JT10" s="454"/>
      <c r="JU10" s="454"/>
      <c r="JV10" s="454"/>
      <c r="JW10" s="454"/>
      <c r="JX10" s="454"/>
      <c r="JY10" s="454"/>
      <c r="JZ10" s="454"/>
      <c r="KA10" s="454"/>
      <c r="KB10" s="454"/>
      <c r="KC10" s="454"/>
      <c r="KD10" s="454"/>
      <c r="KE10" s="454"/>
      <c r="KF10" s="454"/>
      <c r="KG10" s="454"/>
      <c r="KH10" s="454"/>
      <c r="KI10" s="454"/>
      <c r="KJ10" s="454"/>
    </row>
    <row r="11" spans="1:296" s="4" customFormat="1" ht="78.75">
      <c r="A11" s="478"/>
      <c r="B11" s="13" t="s">
        <v>529</v>
      </c>
      <c r="C11" s="470"/>
      <c r="D11" s="8" t="s">
        <v>419</v>
      </c>
      <c r="E11" s="470"/>
      <c r="F11" s="60" t="s">
        <v>71</v>
      </c>
      <c r="G11" s="23"/>
      <c r="H11" s="60" t="s">
        <v>530</v>
      </c>
      <c r="I11" s="23"/>
      <c r="J11" s="564"/>
      <c r="K11" s="20"/>
      <c r="L11" s="401"/>
      <c r="M11" s="400"/>
      <c r="N11" s="399" t="s">
        <v>531</v>
      </c>
      <c r="O11" s="20"/>
      <c r="P11" s="402" t="s">
        <v>532</v>
      </c>
      <c r="Q11" s="20"/>
      <c r="R11" s="493"/>
      <c r="S11" s="1"/>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4"/>
      <c r="AY11" s="454"/>
      <c r="AZ11" s="454"/>
      <c r="BA11" s="454"/>
      <c r="BB11" s="454"/>
      <c r="BC11" s="454"/>
      <c r="BD11" s="454"/>
      <c r="BE11" s="454"/>
      <c r="BF11" s="454"/>
      <c r="BG11" s="454"/>
      <c r="BH11" s="454"/>
      <c r="BI11" s="454"/>
      <c r="BJ11" s="454"/>
      <c r="BK11" s="454"/>
      <c r="BL11" s="454"/>
      <c r="BM11" s="454"/>
      <c r="BN11" s="454"/>
      <c r="BO11" s="454"/>
      <c r="BP11" s="454"/>
      <c r="BQ11" s="454"/>
      <c r="BR11" s="454"/>
      <c r="BS11" s="454"/>
      <c r="BT11" s="454"/>
      <c r="BU11" s="454"/>
      <c r="BV11" s="454"/>
      <c r="BW11" s="454"/>
      <c r="BX11" s="454"/>
      <c r="BY11" s="454"/>
      <c r="BZ11" s="454"/>
      <c r="CA11" s="454"/>
      <c r="CB11" s="454"/>
      <c r="CC11" s="454"/>
      <c r="CD11" s="454"/>
      <c r="CE11" s="454"/>
      <c r="CF11" s="454"/>
      <c r="CG11" s="454"/>
      <c r="CH11" s="454"/>
      <c r="CI11" s="454"/>
      <c r="CJ11" s="454"/>
      <c r="CK11" s="454"/>
      <c r="CL11" s="454"/>
      <c r="CM11" s="454"/>
      <c r="CN11" s="454"/>
      <c r="CO11" s="454"/>
      <c r="CP11" s="454"/>
      <c r="CQ11" s="454"/>
      <c r="CR11" s="454"/>
      <c r="CS11" s="454"/>
      <c r="CT11" s="454"/>
      <c r="CU11" s="454"/>
      <c r="CV11" s="454"/>
      <c r="CW11" s="454"/>
      <c r="CX11" s="454"/>
      <c r="CY11" s="454"/>
      <c r="CZ11" s="454"/>
      <c r="DA11" s="454"/>
      <c r="DB11" s="454"/>
      <c r="DC11" s="454"/>
      <c r="DD11" s="454"/>
      <c r="DE11" s="454"/>
      <c r="DF11" s="454"/>
      <c r="DG11" s="454"/>
      <c r="DH11" s="454"/>
      <c r="DI11" s="454"/>
      <c r="DJ11" s="454"/>
      <c r="DK11" s="454"/>
      <c r="DL11" s="454"/>
      <c r="DM11" s="454"/>
      <c r="DN11" s="454"/>
      <c r="DO11" s="454"/>
      <c r="DP11" s="454"/>
      <c r="DQ11" s="454"/>
      <c r="DR11" s="454"/>
      <c r="DS11" s="454"/>
      <c r="DT11" s="454"/>
      <c r="DU11" s="454"/>
      <c r="DV11" s="454"/>
      <c r="DW11" s="454"/>
      <c r="DX11" s="454"/>
      <c r="DY11" s="454"/>
      <c r="DZ11" s="454"/>
      <c r="EA11" s="454"/>
      <c r="EB11" s="454"/>
      <c r="EC11" s="454"/>
      <c r="ED11" s="454"/>
      <c r="EE11" s="454"/>
      <c r="EF11" s="454"/>
      <c r="EG11" s="454"/>
      <c r="EH11" s="454"/>
      <c r="EI11" s="454"/>
      <c r="EJ11" s="454"/>
      <c r="EK11" s="454"/>
      <c r="EL11" s="454"/>
      <c r="EM11" s="454"/>
      <c r="EN11" s="454"/>
      <c r="EO11" s="454"/>
      <c r="EP11" s="454"/>
      <c r="EQ11" s="454"/>
      <c r="ER11" s="454"/>
      <c r="ES11" s="454"/>
      <c r="ET11" s="454"/>
      <c r="EU11" s="454"/>
      <c r="EV11" s="454"/>
      <c r="EW11" s="454"/>
      <c r="EX11" s="454"/>
      <c r="EY11" s="454"/>
      <c r="EZ11" s="454"/>
      <c r="FA11" s="454"/>
      <c r="FB11" s="454"/>
      <c r="FC11" s="454"/>
      <c r="FD11" s="454"/>
      <c r="FE11" s="454"/>
      <c r="FF11" s="454"/>
      <c r="FG11" s="454"/>
      <c r="FH11" s="454"/>
      <c r="FI11" s="454"/>
      <c r="FJ11" s="454"/>
      <c r="FK11" s="454"/>
      <c r="FL11" s="454"/>
      <c r="FM11" s="454"/>
      <c r="FN11" s="454"/>
      <c r="FO11" s="454"/>
      <c r="FP11" s="454"/>
      <c r="FQ11" s="454"/>
      <c r="FR11" s="454"/>
      <c r="FS11" s="454"/>
      <c r="FT11" s="454"/>
      <c r="FU11" s="454"/>
      <c r="FV11" s="454"/>
      <c r="FW11" s="454"/>
      <c r="FX11" s="454"/>
      <c r="FY11" s="454"/>
      <c r="FZ11" s="454"/>
      <c r="GA11" s="454"/>
      <c r="GB11" s="454"/>
      <c r="GC11" s="454"/>
      <c r="GD11" s="454"/>
      <c r="GE11" s="454"/>
      <c r="GF11" s="454"/>
      <c r="GG11" s="454"/>
      <c r="GH11" s="454"/>
      <c r="GI11" s="454"/>
      <c r="GJ11" s="454"/>
      <c r="GK11" s="454"/>
      <c r="GL11" s="454"/>
      <c r="GM11" s="454"/>
      <c r="GN11" s="454"/>
      <c r="GO11" s="454"/>
      <c r="GP11" s="454"/>
      <c r="GQ11" s="454"/>
      <c r="GR11" s="454"/>
      <c r="GS11" s="454"/>
      <c r="GT11" s="454"/>
      <c r="GU11" s="454"/>
      <c r="GV11" s="454"/>
      <c r="GW11" s="454"/>
      <c r="GX11" s="454"/>
      <c r="GY11" s="454"/>
      <c r="GZ11" s="454"/>
      <c r="HA11" s="454"/>
      <c r="HB11" s="454"/>
      <c r="HC11" s="454"/>
      <c r="HD11" s="454"/>
      <c r="HE11" s="454"/>
      <c r="HF11" s="454"/>
      <c r="HG11" s="454"/>
      <c r="HH11" s="454"/>
      <c r="HI11" s="454"/>
      <c r="HJ11" s="454"/>
      <c r="HK11" s="454"/>
      <c r="HL11" s="454"/>
      <c r="HM11" s="454"/>
      <c r="HN11" s="454"/>
      <c r="HO11" s="454"/>
      <c r="HP11" s="454"/>
      <c r="HQ11" s="454"/>
      <c r="HR11" s="454"/>
      <c r="HS11" s="454"/>
      <c r="HT11" s="454"/>
      <c r="HU11" s="454"/>
      <c r="HV11" s="454"/>
      <c r="HW11" s="454"/>
      <c r="HX11" s="454"/>
      <c r="HY11" s="454"/>
      <c r="HZ11" s="454"/>
      <c r="IA11" s="454"/>
      <c r="IB11" s="454"/>
      <c r="IC11" s="454"/>
      <c r="ID11" s="454"/>
      <c r="IE11" s="454"/>
      <c r="IF11" s="454"/>
      <c r="IG11" s="454"/>
      <c r="IH11" s="454"/>
      <c r="II11" s="454"/>
      <c r="IJ11" s="454"/>
      <c r="IK11" s="454"/>
      <c r="IL11" s="454"/>
      <c r="IM11" s="454"/>
      <c r="IN11" s="454"/>
      <c r="IO11" s="454"/>
      <c r="IP11" s="454"/>
      <c r="IQ11" s="454"/>
      <c r="IR11" s="454"/>
      <c r="IS11" s="454"/>
      <c r="IT11" s="454"/>
      <c r="IU11" s="454"/>
      <c r="IV11" s="454"/>
      <c r="IW11" s="454"/>
      <c r="IX11" s="454"/>
      <c r="IY11" s="454"/>
      <c r="IZ11" s="454"/>
      <c r="JA11" s="454"/>
      <c r="JB11" s="454"/>
      <c r="JC11" s="454"/>
      <c r="JD11" s="454"/>
      <c r="JE11" s="454"/>
      <c r="JF11" s="454"/>
      <c r="JG11" s="454"/>
      <c r="JH11" s="454"/>
      <c r="JI11" s="454"/>
      <c r="JJ11" s="454"/>
      <c r="JK11" s="454"/>
      <c r="JL11" s="454"/>
      <c r="JM11" s="454"/>
      <c r="JN11" s="454"/>
      <c r="JO11" s="454"/>
      <c r="JP11" s="454"/>
      <c r="JQ11" s="454"/>
      <c r="JR11" s="454"/>
      <c r="JS11" s="454"/>
      <c r="JT11" s="454"/>
      <c r="JU11" s="454"/>
      <c r="JV11" s="454"/>
      <c r="JW11" s="454"/>
      <c r="JX11" s="454"/>
      <c r="JY11" s="454"/>
      <c r="JZ11" s="454"/>
      <c r="KA11" s="454"/>
      <c r="KB11" s="454"/>
      <c r="KC11" s="454"/>
      <c r="KD11" s="454"/>
      <c r="KE11" s="454"/>
      <c r="KF11" s="454"/>
      <c r="KG11" s="454"/>
      <c r="KH11" s="454"/>
      <c r="KI11" s="454"/>
      <c r="KJ11" s="454"/>
    </row>
    <row r="12" spans="1:296" s="4" customFormat="1" ht="19.5">
      <c r="A12" s="478"/>
      <c r="B12" s="193" t="s">
        <v>493</v>
      </c>
      <c r="C12" s="470"/>
      <c r="D12" s="191">
        <v>583000</v>
      </c>
      <c r="E12" s="470"/>
      <c r="F12" s="8" t="s">
        <v>494</v>
      </c>
      <c r="G12" s="1"/>
      <c r="H12" s="60" t="s">
        <v>533</v>
      </c>
      <c r="I12" s="1"/>
      <c r="J12" s="564"/>
      <c r="K12" s="1"/>
      <c r="L12" s="493"/>
      <c r="M12" s="1"/>
      <c r="N12" s="493"/>
      <c r="O12" s="1"/>
      <c r="P12" s="493"/>
      <c r="Q12" s="1"/>
      <c r="R12" s="493"/>
      <c r="S12" s="497"/>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4"/>
      <c r="AY12" s="454"/>
      <c r="AZ12" s="454"/>
      <c r="BA12" s="454"/>
      <c r="BB12" s="454"/>
      <c r="BC12" s="454"/>
      <c r="BD12" s="454"/>
      <c r="BE12" s="454"/>
      <c r="BF12" s="454"/>
      <c r="BG12" s="454"/>
      <c r="BH12" s="454"/>
      <c r="BI12" s="454"/>
      <c r="BJ12" s="454"/>
      <c r="BK12" s="454"/>
      <c r="BL12" s="454"/>
      <c r="BM12" s="454"/>
      <c r="BN12" s="454"/>
      <c r="BO12" s="454"/>
      <c r="BP12" s="454"/>
      <c r="BQ12" s="454"/>
      <c r="BR12" s="454"/>
      <c r="BS12" s="454"/>
      <c r="BT12" s="454"/>
      <c r="BU12" s="454"/>
      <c r="BV12" s="454"/>
      <c r="BW12" s="454"/>
      <c r="BX12" s="454"/>
      <c r="BY12" s="454"/>
      <c r="BZ12" s="454"/>
      <c r="CA12" s="454"/>
      <c r="CB12" s="454"/>
      <c r="CC12" s="454"/>
      <c r="CD12" s="454"/>
      <c r="CE12" s="454"/>
      <c r="CF12" s="454"/>
      <c r="CG12" s="454"/>
      <c r="CH12" s="454"/>
      <c r="CI12" s="454"/>
      <c r="CJ12" s="454"/>
      <c r="CK12" s="454"/>
      <c r="CL12" s="454"/>
      <c r="CM12" s="454"/>
      <c r="CN12" s="454"/>
      <c r="CO12" s="454"/>
      <c r="CP12" s="454"/>
      <c r="CQ12" s="454"/>
      <c r="CR12" s="454"/>
      <c r="CS12" s="454"/>
      <c r="CT12" s="454"/>
      <c r="CU12" s="454"/>
      <c r="CV12" s="454"/>
      <c r="CW12" s="454"/>
      <c r="CX12" s="454"/>
      <c r="CY12" s="454"/>
      <c r="CZ12" s="454"/>
      <c r="DA12" s="454"/>
      <c r="DB12" s="454"/>
      <c r="DC12" s="454"/>
      <c r="DD12" s="454"/>
      <c r="DE12" s="454"/>
      <c r="DF12" s="454"/>
      <c r="DG12" s="454"/>
      <c r="DH12" s="454"/>
      <c r="DI12" s="454"/>
      <c r="DJ12" s="454"/>
      <c r="DK12" s="454"/>
      <c r="DL12" s="454"/>
      <c r="DM12" s="454"/>
      <c r="DN12" s="454"/>
      <c r="DO12" s="454"/>
      <c r="DP12" s="454"/>
      <c r="DQ12" s="454"/>
      <c r="DR12" s="454"/>
      <c r="DS12" s="454"/>
      <c r="DT12" s="454"/>
      <c r="DU12" s="454"/>
      <c r="DV12" s="454"/>
      <c r="DW12" s="454"/>
      <c r="DX12" s="454"/>
      <c r="DY12" s="454"/>
      <c r="DZ12" s="454"/>
      <c r="EA12" s="454"/>
      <c r="EB12" s="454"/>
      <c r="EC12" s="454"/>
      <c r="ED12" s="454"/>
      <c r="EE12" s="454"/>
      <c r="EF12" s="454"/>
      <c r="EG12" s="454"/>
      <c r="EH12" s="454"/>
      <c r="EI12" s="454"/>
      <c r="EJ12" s="454"/>
      <c r="EK12" s="454"/>
      <c r="EL12" s="454"/>
      <c r="EM12" s="454"/>
      <c r="EN12" s="454"/>
      <c r="EO12" s="454"/>
      <c r="EP12" s="454"/>
      <c r="EQ12" s="454"/>
      <c r="ER12" s="454"/>
      <c r="ES12" s="454"/>
      <c r="ET12" s="454"/>
      <c r="EU12" s="454"/>
      <c r="EV12" s="454"/>
      <c r="EW12" s="454"/>
      <c r="EX12" s="454"/>
      <c r="EY12" s="454"/>
      <c r="EZ12" s="454"/>
      <c r="FA12" s="454"/>
      <c r="FB12" s="454"/>
      <c r="FC12" s="454"/>
      <c r="FD12" s="454"/>
      <c r="FE12" s="454"/>
      <c r="FF12" s="454"/>
      <c r="FG12" s="454"/>
      <c r="FH12" s="454"/>
      <c r="FI12" s="454"/>
      <c r="FJ12" s="454"/>
      <c r="FK12" s="454"/>
      <c r="FL12" s="454"/>
      <c r="FM12" s="454"/>
      <c r="FN12" s="454"/>
      <c r="FO12" s="454"/>
      <c r="FP12" s="454"/>
      <c r="FQ12" s="454"/>
      <c r="FR12" s="454"/>
      <c r="FS12" s="454"/>
      <c r="FT12" s="454"/>
      <c r="FU12" s="454"/>
      <c r="FV12" s="454"/>
      <c r="FW12" s="454"/>
      <c r="FX12" s="454"/>
      <c r="FY12" s="454"/>
      <c r="FZ12" s="454"/>
      <c r="GA12" s="454"/>
      <c r="GB12" s="454"/>
      <c r="GC12" s="454"/>
      <c r="GD12" s="454"/>
      <c r="GE12" s="454"/>
      <c r="GF12" s="454"/>
      <c r="GG12" s="454"/>
      <c r="GH12" s="454"/>
      <c r="GI12" s="454"/>
      <c r="GJ12" s="454"/>
      <c r="GK12" s="454"/>
      <c r="GL12" s="454"/>
      <c r="GM12" s="454"/>
      <c r="GN12" s="454"/>
      <c r="GO12" s="454"/>
      <c r="GP12" s="454"/>
      <c r="GQ12" s="454"/>
      <c r="GR12" s="454"/>
      <c r="GS12" s="454"/>
      <c r="GT12" s="454"/>
      <c r="GU12" s="454"/>
      <c r="GV12" s="454"/>
      <c r="GW12" s="454"/>
      <c r="GX12" s="454"/>
      <c r="GY12" s="454"/>
      <c r="GZ12" s="454"/>
      <c r="HA12" s="454"/>
      <c r="HB12" s="454"/>
      <c r="HC12" s="454"/>
      <c r="HD12" s="454"/>
      <c r="HE12" s="454"/>
      <c r="HF12" s="454"/>
      <c r="HG12" s="454"/>
      <c r="HH12" s="454"/>
      <c r="HI12" s="454"/>
      <c r="HJ12" s="454"/>
      <c r="HK12" s="454"/>
      <c r="HL12" s="454"/>
      <c r="HM12" s="454"/>
      <c r="HN12" s="454"/>
      <c r="HO12" s="454"/>
      <c r="HP12" s="454"/>
      <c r="HQ12" s="454"/>
      <c r="HR12" s="454"/>
      <c r="HS12" s="454"/>
      <c r="HT12" s="454"/>
      <c r="HU12" s="454"/>
      <c r="HV12" s="454"/>
      <c r="HW12" s="454"/>
      <c r="HX12" s="454"/>
      <c r="HY12" s="454"/>
      <c r="HZ12" s="454"/>
      <c r="IA12" s="454"/>
      <c r="IB12" s="454"/>
      <c r="IC12" s="454"/>
      <c r="ID12" s="454"/>
      <c r="IE12" s="454"/>
      <c r="IF12" s="454"/>
      <c r="IG12" s="454"/>
      <c r="IH12" s="454"/>
      <c r="II12" s="454"/>
      <c r="IJ12" s="454"/>
      <c r="IK12" s="454"/>
      <c r="IL12" s="454"/>
      <c r="IM12" s="454"/>
      <c r="IN12" s="454"/>
      <c r="IO12" s="454"/>
      <c r="IP12" s="454"/>
      <c r="IQ12" s="454"/>
      <c r="IR12" s="454"/>
      <c r="IS12" s="454"/>
      <c r="IT12" s="454"/>
      <c r="IU12" s="454"/>
      <c r="IV12" s="454"/>
      <c r="IW12" s="454"/>
      <c r="IX12" s="454"/>
      <c r="IY12" s="454"/>
      <c r="IZ12" s="454"/>
      <c r="JA12" s="454"/>
      <c r="JB12" s="454"/>
      <c r="JC12" s="454"/>
      <c r="JD12" s="454"/>
      <c r="JE12" s="454"/>
      <c r="JF12" s="454"/>
      <c r="JG12" s="454"/>
      <c r="JH12" s="454"/>
      <c r="JI12" s="454"/>
      <c r="JJ12" s="454"/>
      <c r="JK12" s="454"/>
      <c r="JL12" s="454"/>
      <c r="JM12" s="454"/>
      <c r="JN12" s="454"/>
      <c r="JO12" s="454"/>
      <c r="JP12" s="454"/>
      <c r="JQ12" s="454"/>
      <c r="JR12" s="454"/>
      <c r="JS12" s="454"/>
      <c r="JT12" s="454"/>
      <c r="JU12" s="454"/>
      <c r="JV12" s="454"/>
      <c r="JW12" s="454"/>
      <c r="JX12" s="454"/>
      <c r="JY12" s="454"/>
      <c r="JZ12" s="454"/>
      <c r="KA12" s="454"/>
      <c r="KB12" s="454"/>
      <c r="KC12" s="454"/>
      <c r="KD12" s="454"/>
      <c r="KE12" s="454"/>
      <c r="KF12" s="454"/>
      <c r="KG12" s="454"/>
      <c r="KH12" s="454"/>
      <c r="KI12" s="454"/>
      <c r="KJ12" s="454"/>
    </row>
    <row r="13" spans="1:296" s="4" customFormat="1" ht="15.75" customHeight="1">
      <c r="A13" s="478"/>
      <c r="B13" s="193" t="s">
        <v>534</v>
      </c>
      <c r="C13" s="470"/>
      <c r="D13" s="191">
        <v>300890000</v>
      </c>
      <c r="E13" s="470"/>
      <c r="F13" s="8" t="s">
        <v>499</v>
      </c>
      <c r="G13" s="496"/>
      <c r="H13" s="60" t="s">
        <v>533</v>
      </c>
      <c r="I13" s="496"/>
      <c r="J13" s="564"/>
      <c r="K13" s="497"/>
      <c r="L13" s="493"/>
      <c r="M13" s="497"/>
      <c r="N13" s="493"/>
      <c r="O13" s="497"/>
      <c r="P13" s="493"/>
      <c r="Q13" s="497"/>
      <c r="R13" s="493"/>
      <c r="S13" s="497"/>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54"/>
      <c r="CB13" s="454"/>
      <c r="CC13" s="454"/>
      <c r="CD13" s="454"/>
      <c r="CE13" s="454"/>
      <c r="CF13" s="454"/>
      <c r="CG13" s="454"/>
      <c r="CH13" s="454"/>
      <c r="CI13" s="454"/>
      <c r="CJ13" s="454"/>
      <c r="CK13" s="454"/>
      <c r="CL13" s="454"/>
      <c r="CM13" s="454"/>
      <c r="CN13" s="454"/>
      <c r="CO13" s="454"/>
      <c r="CP13" s="454"/>
      <c r="CQ13" s="454"/>
      <c r="CR13" s="454"/>
      <c r="CS13" s="454"/>
      <c r="CT13" s="454"/>
      <c r="CU13" s="454"/>
      <c r="CV13" s="454"/>
      <c r="CW13" s="454"/>
      <c r="CX13" s="454"/>
      <c r="CY13" s="454"/>
      <c r="CZ13" s="454"/>
      <c r="DA13" s="454"/>
      <c r="DB13" s="454"/>
      <c r="DC13" s="454"/>
      <c r="DD13" s="454"/>
      <c r="DE13" s="454"/>
      <c r="DF13" s="454"/>
      <c r="DG13" s="454"/>
      <c r="DH13" s="454"/>
      <c r="DI13" s="454"/>
      <c r="DJ13" s="454"/>
      <c r="DK13" s="454"/>
      <c r="DL13" s="454"/>
      <c r="DM13" s="454"/>
      <c r="DN13" s="454"/>
      <c r="DO13" s="454"/>
      <c r="DP13" s="454"/>
      <c r="DQ13" s="454"/>
      <c r="DR13" s="454"/>
      <c r="DS13" s="454"/>
      <c r="DT13" s="454"/>
      <c r="DU13" s="454"/>
      <c r="DV13" s="454"/>
      <c r="DW13" s="454"/>
      <c r="DX13" s="454"/>
      <c r="DY13" s="454"/>
      <c r="DZ13" s="454"/>
      <c r="EA13" s="454"/>
      <c r="EB13" s="454"/>
      <c r="EC13" s="454"/>
      <c r="ED13" s="454"/>
      <c r="EE13" s="454"/>
      <c r="EF13" s="454"/>
      <c r="EG13" s="454"/>
      <c r="EH13" s="454"/>
      <c r="EI13" s="454"/>
      <c r="EJ13" s="454"/>
      <c r="EK13" s="454"/>
      <c r="EL13" s="454"/>
      <c r="EM13" s="454"/>
      <c r="EN13" s="454"/>
      <c r="EO13" s="454"/>
      <c r="EP13" s="454"/>
      <c r="EQ13" s="454"/>
      <c r="ER13" s="454"/>
      <c r="ES13" s="454"/>
      <c r="ET13" s="454"/>
      <c r="EU13" s="454"/>
      <c r="EV13" s="454"/>
      <c r="EW13" s="454"/>
      <c r="EX13" s="454"/>
      <c r="EY13" s="454"/>
      <c r="EZ13" s="454"/>
      <c r="FA13" s="454"/>
      <c r="FB13" s="454"/>
      <c r="FC13" s="454"/>
      <c r="FD13" s="454"/>
      <c r="FE13" s="454"/>
      <c r="FF13" s="454"/>
      <c r="FG13" s="454"/>
      <c r="FH13" s="454"/>
      <c r="FI13" s="454"/>
      <c r="FJ13" s="454"/>
      <c r="FK13" s="454"/>
      <c r="FL13" s="454"/>
      <c r="FM13" s="454"/>
      <c r="FN13" s="454"/>
      <c r="FO13" s="454"/>
      <c r="FP13" s="454"/>
      <c r="FQ13" s="454"/>
      <c r="FR13" s="454"/>
      <c r="FS13" s="454"/>
      <c r="FT13" s="454"/>
      <c r="FU13" s="454"/>
      <c r="FV13" s="454"/>
      <c r="FW13" s="454"/>
      <c r="FX13" s="454"/>
      <c r="FY13" s="454"/>
      <c r="FZ13" s="454"/>
      <c r="GA13" s="454"/>
      <c r="GB13" s="454"/>
      <c r="GC13" s="454"/>
      <c r="GD13" s="454"/>
      <c r="GE13" s="454"/>
      <c r="GF13" s="454"/>
      <c r="GG13" s="454"/>
      <c r="GH13" s="454"/>
      <c r="GI13" s="454"/>
      <c r="GJ13" s="454"/>
      <c r="GK13" s="454"/>
      <c r="GL13" s="454"/>
      <c r="GM13" s="454"/>
      <c r="GN13" s="454"/>
      <c r="GO13" s="454"/>
      <c r="GP13" s="454"/>
      <c r="GQ13" s="454"/>
      <c r="GR13" s="454"/>
      <c r="GS13" s="454"/>
      <c r="GT13" s="454"/>
      <c r="GU13" s="454"/>
      <c r="GV13" s="454"/>
      <c r="GW13" s="454"/>
      <c r="GX13" s="454"/>
      <c r="GY13" s="454"/>
      <c r="GZ13" s="454"/>
      <c r="HA13" s="454"/>
      <c r="HB13" s="454"/>
      <c r="HC13" s="454"/>
      <c r="HD13" s="454"/>
      <c r="HE13" s="454"/>
      <c r="HF13" s="454"/>
      <c r="HG13" s="454"/>
      <c r="HH13" s="454"/>
      <c r="HI13" s="454"/>
      <c r="HJ13" s="454"/>
      <c r="HK13" s="454"/>
      <c r="HL13" s="454"/>
      <c r="HM13" s="454"/>
      <c r="HN13" s="454"/>
      <c r="HO13" s="454"/>
      <c r="HP13" s="454"/>
      <c r="HQ13" s="454"/>
      <c r="HR13" s="454"/>
      <c r="HS13" s="454"/>
      <c r="HT13" s="454"/>
      <c r="HU13" s="454"/>
      <c r="HV13" s="454"/>
      <c r="HW13" s="454"/>
      <c r="HX13" s="454"/>
      <c r="HY13" s="454"/>
      <c r="HZ13" s="454"/>
      <c r="IA13" s="454"/>
      <c r="IB13" s="454"/>
      <c r="IC13" s="454"/>
      <c r="ID13" s="454"/>
      <c r="IE13" s="454"/>
      <c r="IF13" s="454"/>
      <c r="IG13" s="454"/>
      <c r="IH13" s="454"/>
      <c r="II13" s="454"/>
      <c r="IJ13" s="454"/>
      <c r="IK13" s="454"/>
      <c r="IL13" s="454"/>
      <c r="IM13" s="454"/>
      <c r="IN13" s="454"/>
      <c r="IO13" s="454"/>
      <c r="IP13" s="454"/>
      <c r="IQ13" s="454"/>
      <c r="IR13" s="454"/>
      <c r="IS13" s="454"/>
      <c r="IT13" s="454"/>
      <c r="IU13" s="454"/>
      <c r="IV13" s="454"/>
      <c r="IW13" s="454"/>
      <c r="IX13" s="454"/>
      <c r="IY13" s="454"/>
      <c r="IZ13" s="454"/>
      <c r="JA13" s="454"/>
      <c r="JB13" s="454"/>
      <c r="JC13" s="454"/>
      <c r="JD13" s="454"/>
      <c r="JE13" s="454"/>
      <c r="JF13" s="454"/>
      <c r="JG13" s="454"/>
      <c r="JH13" s="454"/>
      <c r="JI13" s="454"/>
      <c r="JJ13" s="454"/>
      <c r="JK13" s="454"/>
      <c r="JL13" s="454"/>
      <c r="JM13" s="454"/>
      <c r="JN13" s="454"/>
      <c r="JO13" s="454"/>
      <c r="JP13" s="454"/>
      <c r="JQ13" s="454"/>
      <c r="JR13" s="454"/>
      <c r="JS13" s="454"/>
      <c r="JT13" s="454"/>
      <c r="JU13" s="454"/>
      <c r="JV13" s="454"/>
      <c r="JW13" s="454"/>
      <c r="JX13" s="454"/>
      <c r="JY13" s="454"/>
      <c r="JZ13" s="454"/>
      <c r="KA13" s="454"/>
      <c r="KB13" s="454"/>
      <c r="KC13" s="454"/>
      <c r="KD13" s="454"/>
      <c r="KE13" s="454"/>
      <c r="KF13" s="454"/>
      <c r="KG13" s="454"/>
      <c r="KH13" s="454"/>
      <c r="KI13" s="454"/>
      <c r="KJ13" s="454"/>
    </row>
    <row r="14" spans="1:296" s="4" customFormat="1" ht="31.5">
      <c r="A14" s="478"/>
      <c r="B14" s="14" t="s">
        <v>503</v>
      </c>
      <c r="C14" s="470"/>
      <c r="D14" s="191">
        <v>334000</v>
      </c>
      <c r="E14" s="470"/>
      <c r="F14" s="8" t="s">
        <v>494</v>
      </c>
      <c r="G14" s="498"/>
      <c r="H14" s="60" t="s">
        <v>535</v>
      </c>
      <c r="I14" s="498"/>
      <c r="J14" s="564"/>
      <c r="K14" s="497"/>
      <c r="L14" s="493"/>
      <c r="M14" s="497"/>
      <c r="N14" s="493"/>
      <c r="O14" s="497"/>
      <c r="P14" s="493"/>
      <c r="Q14" s="497"/>
      <c r="R14" s="493"/>
      <c r="S14" s="497"/>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54"/>
      <c r="AZ14" s="454"/>
      <c r="BA14" s="454"/>
      <c r="BB14" s="454"/>
      <c r="BC14" s="454"/>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c r="CA14" s="454"/>
      <c r="CB14" s="454"/>
      <c r="CC14" s="454"/>
      <c r="CD14" s="454"/>
      <c r="CE14" s="454"/>
      <c r="CF14" s="454"/>
      <c r="CG14" s="454"/>
      <c r="CH14" s="454"/>
      <c r="CI14" s="454"/>
      <c r="CJ14" s="454"/>
      <c r="CK14" s="454"/>
      <c r="CL14" s="454"/>
      <c r="CM14" s="454"/>
      <c r="CN14" s="454"/>
      <c r="CO14" s="454"/>
      <c r="CP14" s="454"/>
      <c r="CQ14" s="454"/>
      <c r="CR14" s="454"/>
      <c r="CS14" s="454"/>
      <c r="CT14" s="454"/>
      <c r="CU14" s="454"/>
      <c r="CV14" s="454"/>
      <c r="CW14" s="454"/>
      <c r="CX14" s="454"/>
      <c r="CY14" s="454"/>
      <c r="CZ14" s="454"/>
      <c r="DA14" s="454"/>
      <c r="DB14" s="454"/>
      <c r="DC14" s="454"/>
      <c r="DD14" s="454"/>
      <c r="DE14" s="454"/>
      <c r="DF14" s="454"/>
      <c r="DG14" s="454"/>
      <c r="DH14" s="454"/>
      <c r="DI14" s="454"/>
      <c r="DJ14" s="454"/>
      <c r="DK14" s="454"/>
      <c r="DL14" s="454"/>
      <c r="DM14" s="454"/>
      <c r="DN14" s="454"/>
      <c r="DO14" s="454"/>
      <c r="DP14" s="454"/>
      <c r="DQ14" s="454"/>
      <c r="DR14" s="454"/>
      <c r="DS14" s="454"/>
      <c r="DT14" s="454"/>
      <c r="DU14" s="454"/>
      <c r="DV14" s="454"/>
      <c r="DW14" s="454"/>
      <c r="DX14" s="454"/>
      <c r="DY14" s="454"/>
      <c r="DZ14" s="454"/>
      <c r="EA14" s="454"/>
      <c r="EB14" s="454"/>
      <c r="EC14" s="454"/>
      <c r="ED14" s="454"/>
      <c r="EE14" s="454"/>
      <c r="EF14" s="454"/>
      <c r="EG14" s="454"/>
      <c r="EH14" s="454"/>
      <c r="EI14" s="454"/>
      <c r="EJ14" s="454"/>
      <c r="EK14" s="454"/>
      <c r="EL14" s="454"/>
      <c r="EM14" s="454"/>
      <c r="EN14" s="454"/>
      <c r="EO14" s="454"/>
      <c r="EP14" s="454"/>
      <c r="EQ14" s="454"/>
      <c r="ER14" s="454"/>
      <c r="ES14" s="454"/>
      <c r="ET14" s="454"/>
      <c r="EU14" s="454"/>
      <c r="EV14" s="454"/>
      <c r="EW14" s="454"/>
      <c r="EX14" s="454"/>
      <c r="EY14" s="454"/>
      <c r="EZ14" s="454"/>
      <c r="FA14" s="454"/>
      <c r="FB14" s="454"/>
      <c r="FC14" s="454"/>
      <c r="FD14" s="454"/>
      <c r="FE14" s="454"/>
      <c r="FF14" s="454"/>
      <c r="FG14" s="454"/>
      <c r="FH14" s="454"/>
      <c r="FI14" s="454"/>
      <c r="FJ14" s="454"/>
      <c r="FK14" s="454"/>
      <c r="FL14" s="454"/>
      <c r="FM14" s="454"/>
      <c r="FN14" s="454"/>
      <c r="FO14" s="454"/>
      <c r="FP14" s="454"/>
      <c r="FQ14" s="454"/>
      <c r="FR14" s="454"/>
      <c r="FS14" s="454"/>
      <c r="FT14" s="454"/>
      <c r="FU14" s="454"/>
      <c r="FV14" s="454"/>
      <c r="FW14" s="454"/>
      <c r="FX14" s="454"/>
      <c r="FY14" s="454"/>
      <c r="FZ14" s="454"/>
      <c r="GA14" s="454"/>
      <c r="GB14" s="454"/>
      <c r="GC14" s="454"/>
      <c r="GD14" s="454"/>
      <c r="GE14" s="454"/>
      <c r="GF14" s="454"/>
      <c r="GG14" s="454"/>
      <c r="GH14" s="454"/>
      <c r="GI14" s="454"/>
      <c r="GJ14" s="454"/>
      <c r="GK14" s="454"/>
      <c r="GL14" s="454"/>
      <c r="GM14" s="454"/>
      <c r="GN14" s="454"/>
      <c r="GO14" s="454"/>
      <c r="GP14" s="454"/>
      <c r="GQ14" s="454"/>
      <c r="GR14" s="454"/>
      <c r="GS14" s="454"/>
      <c r="GT14" s="454"/>
      <c r="GU14" s="454"/>
      <c r="GV14" s="454"/>
      <c r="GW14" s="454"/>
      <c r="GX14" s="454"/>
      <c r="GY14" s="454"/>
      <c r="GZ14" s="454"/>
      <c r="HA14" s="454"/>
      <c r="HB14" s="454"/>
      <c r="HC14" s="454"/>
      <c r="HD14" s="454"/>
      <c r="HE14" s="454"/>
      <c r="HF14" s="454"/>
      <c r="HG14" s="454"/>
      <c r="HH14" s="454"/>
      <c r="HI14" s="454"/>
      <c r="HJ14" s="454"/>
      <c r="HK14" s="454"/>
      <c r="HL14" s="454"/>
      <c r="HM14" s="454"/>
      <c r="HN14" s="454"/>
      <c r="HO14" s="454"/>
      <c r="HP14" s="454"/>
      <c r="HQ14" s="454"/>
      <c r="HR14" s="454"/>
      <c r="HS14" s="454"/>
      <c r="HT14" s="454"/>
      <c r="HU14" s="454"/>
      <c r="HV14" s="454"/>
      <c r="HW14" s="454"/>
      <c r="HX14" s="454"/>
      <c r="HY14" s="454"/>
      <c r="HZ14" s="454"/>
      <c r="IA14" s="454"/>
      <c r="IB14" s="454"/>
      <c r="IC14" s="454"/>
      <c r="ID14" s="454"/>
      <c r="IE14" s="454"/>
      <c r="IF14" s="454"/>
      <c r="IG14" s="454"/>
      <c r="IH14" s="454"/>
      <c r="II14" s="454"/>
      <c r="IJ14" s="454"/>
      <c r="IK14" s="454"/>
      <c r="IL14" s="454"/>
      <c r="IM14" s="454"/>
      <c r="IN14" s="454"/>
      <c r="IO14" s="454"/>
      <c r="IP14" s="454"/>
      <c r="IQ14" s="454"/>
      <c r="IR14" s="454"/>
      <c r="IS14" s="454"/>
      <c r="IT14" s="454"/>
      <c r="IU14" s="454"/>
      <c r="IV14" s="454"/>
      <c r="IW14" s="454"/>
      <c r="IX14" s="454"/>
      <c r="IY14" s="454"/>
      <c r="IZ14" s="454"/>
      <c r="JA14" s="454"/>
      <c r="JB14" s="454"/>
      <c r="JC14" s="454"/>
      <c r="JD14" s="454"/>
      <c r="JE14" s="454"/>
      <c r="JF14" s="454"/>
      <c r="JG14" s="454"/>
      <c r="JH14" s="454"/>
      <c r="JI14" s="454"/>
      <c r="JJ14" s="454"/>
      <c r="JK14" s="454"/>
      <c r="JL14" s="454"/>
      <c r="JM14" s="454"/>
      <c r="JN14" s="454"/>
      <c r="JO14" s="454"/>
      <c r="JP14" s="454"/>
      <c r="JQ14" s="454"/>
      <c r="JR14" s="454"/>
      <c r="JS14" s="454"/>
      <c r="JT14" s="454"/>
      <c r="JU14" s="454"/>
      <c r="JV14" s="454"/>
      <c r="JW14" s="454"/>
      <c r="JX14" s="454"/>
      <c r="JY14" s="454"/>
      <c r="JZ14" s="454"/>
      <c r="KA14" s="454"/>
      <c r="KB14" s="454"/>
      <c r="KC14" s="454"/>
      <c r="KD14" s="454"/>
      <c r="KE14" s="454"/>
      <c r="KF14" s="454"/>
      <c r="KG14" s="454"/>
      <c r="KH14" s="454"/>
      <c r="KI14" s="454"/>
      <c r="KJ14" s="454"/>
    </row>
    <row r="15" spans="1:296" s="4" customFormat="1" ht="31.5">
      <c r="A15" s="478"/>
      <c r="B15" s="14" t="s">
        <v>505</v>
      </c>
      <c r="C15" s="470"/>
      <c r="D15" s="191">
        <v>52728955</v>
      </c>
      <c r="E15" s="470"/>
      <c r="F15" s="8" t="s">
        <v>499</v>
      </c>
      <c r="G15" s="498"/>
      <c r="H15" s="60" t="s">
        <v>535</v>
      </c>
      <c r="I15" s="498"/>
      <c r="J15" s="564"/>
      <c r="K15" s="497"/>
      <c r="L15" s="493"/>
      <c r="M15" s="497"/>
      <c r="N15" s="493"/>
      <c r="O15" s="497"/>
      <c r="P15" s="493"/>
      <c r="Q15" s="497"/>
      <c r="R15" s="493"/>
      <c r="S15" s="150"/>
      <c r="T15" s="454"/>
      <c r="U15" s="454"/>
      <c r="V15" s="454"/>
      <c r="W15" s="454"/>
      <c r="X15" s="454"/>
      <c r="Y15" s="454"/>
      <c r="Z15" s="454"/>
      <c r="AA15" s="454"/>
      <c r="AB15" s="454"/>
      <c r="AC15" s="454"/>
      <c r="AD15" s="454"/>
      <c r="AE15" s="454"/>
      <c r="AF15" s="454"/>
      <c r="AG15" s="454"/>
      <c r="AH15" s="454"/>
      <c r="AI15" s="454"/>
      <c r="AJ15" s="454"/>
      <c r="AK15" s="454"/>
      <c r="AL15" s="454"/>
      <c r="AM15" s="454"/>
      <c r="AN15" s="454"/>
      <c r="AO15" s="454"/>
      <c r="AP15" s="454"/>
      <c r="AQ15" s="454"/>
      <c r="AR15" s="454"/>
      <c r="AS15" s="454"/>
      <c r="AT15" s="454"/>
      <c r="AU15" s="454"/>
      <c r="AV15" s="454"/>
      <c r="AW15" s="454"/>
      <c r="AX15" s="454"/>
      <c r="AY15" s="454"/>
      <c r="AZ15" s="454"/>
      <c r="BA15" s="454"/>
      <c r="BB15" s="454"/>
      <c r="BC15" s="454"/>
      <c r="BD15" s="454"/>
      <c r="BE15" s="454"/>
      <c r="BF15" s="454"/>
      <c r="BG15" s="454"/>
      <c r="BH15" s="454"/>
      <c r="BI15" s="454"/>
      <c r="BJ15" s="454"/>
      <c r="BK15" s="454"/>
      <c r="BL15" s="454"/>
      <c r="BM15" s="454"/>
      <c r="BN15" s="454"/>
      <c r="BO15" s="454"/>
      <c r="BP15" s="454"/>
      <c r="BQ15" s="454"/>
      <c r="BR15" s="454"/>
      <c r="BS15" s="454"/>
      <c r="BT15" s="454"/>
      <c r="BU15" s="454"/>
      <c r="BV15" s="454"/>
      <c r="BW15" s="454"/>
      <c r="BX15" s="454"/>
      <c r="BY15" s="454"/>
      <c r="BZ15" s="454"/>
      <c r="CA15" s="454"/>
      <c r="CB15" s="454"/>
      <c r="CC15" s="454"/>
      <c r="CD15" s="454"/>
      <c r="CE15" s="454"/>
      <c r="CF15" s="454"/>
      <c r="CG15" s="454"/>
      <c r="CH15" s="454"/>
      <c r="CI15" s="454"/>
      <c r="CJ15" s="454"/>
      <c r="CK15" s="454"/>
      <c r="CL15" s="454"/>
      <c r="CM15" s="454"/>
      <c r="CN15" s="454"/>
      <c r="CO15" s="454"/>
      <c r="CP15" s="454"/>
      <c r="CQ15" s="454"/>
      <c r="CR15" s="454"/>
      <c r="CS15" s="454"/>
      <c r="CT15" s="454"/>
      <c r="CU15" s="454"/>
      <c r="CV15" s="454"/>
      <c r="CW15" s="454"/>
      <c r="CX15" s="454"/>
      <c r="CY15" s="454"/>
      <c r="CZ15" s="454"/>
      <c r="DA15" s="454"/>
      <c r="DB15" s="454"/>
      <c r="DC15" s="454"/>
      <c r="DD15" s="454"/>
      <c r="DE15" s="454"/>
      <c r="DF15" s="454"/>
      <c r="DG15" s="454"/>
      <c r="DH15" s="454"/>
      <c r="DI15" s="454"/>
      <c r="DJ15" s="454"/>
      <c r="DK15" s="454"/>
      <c r="DL15" s="454"/>
      <c r="DM15" s="454"/>
      <c r="DN15" s="454"/>
      <c r="DO15" s="454"/>
      <c r="DP15" s="454"/>
      <c r="DQ15" s="454"/>
      <c r="DR15" s="454"/>
      <c r="DS15" s="454"/>
      <c r="DT15" s="454"/>
      <c r="DU15" s="454"/>
      <c r="DV15" s="454"/>
      <c r="DW15" s="454"/>
      <c r="DX15" s="454"/>
      <c r="DY15" s="454"/>
      <c r="DZ15" s="454"/>
      <c r="EA15" s="454"/>
      <c r="EB15" s="454"/>
      <c r="EC15" s="454"/>
      <c r="ED15" s="454"/>
      <c r="EE15" s="454"/>
      <c r="EF15" s="454"/>
      <c r="EG15" s="454"/>
      <c r="EH15" s="454"/>
      <c r="EI15" s="454"/>
      <c r="EJ15" s="454"/>
      <c r="EK15" s="454"/>
      <c r="EL15" s="454"/>
      <c r="EM15" s="454"/>
      <c r="EN15" s="454"/>
      <c r="EO15" s="454"/>
      <c r="EP15" s="454"/>
      <c r="EQ15" s="454"/>
      <c r="ER15" s="454"/>
      <c r="ES15" s="454"/>
      <c r="ET15" s="454"/>
      <c r="EU15" s="454"/>
      <c r="EV15" s="454"/>
      <c r="EW15" s="454"/>
      <c r="EX15" s="454"/>
      <c r="EY15" s="454"/>
      <c r="EZ15" s="454"/>
      <c r="FA15" s="454"/>
      <c r="FB15" s="454"/>
      <c r="FC15" s="454"/>
      <c r="FD15" s="454"/>
      <c r="FE15" s="454"/>
      <c r="FF15" s="454"/>
      <c r="FG15" s="454"/>
      <c r="FH15" s="454"/>
      <c r="FI15" s="454"/>
      <c r="FJ15" s="454"/>
      <c r="FK15" s="454"/>
      <c r="FL15" s="454"/>
      <c r="FM15" s="454"/>
      <c r="FN15" s="454"/>
      <c r="FO15" s="454"/>
      <c r="FP15" s="454"/>
      <c r="FQ15" s="454"/>
      <c r="FR15" s="454"/>
      <c r="FS15" s="454"/>
      <c r="FT15" s="454"/>
      <c r="FU15" s="454"/>
      <c r="FV15" s="454"/>
      <c r="FW15" s="454"/>
      <c r="FX15" s="454"/>
      <c r="FY15" s="454"/>
      <c r="FZ15" s="454"/>
      <c r="GA15" s="454"/>
      <c r="GB15" s="454"/>
      <c r="GC15" s="454"/>
      <c r="GD15" s="454"/>
      <c r="GE15" s="454"/>
      <c r="GF15" s="454"/>
      <c r="GG15" s="454"/>
      <c r="GH15" s="454"/>
      <c r="GI15" s="454"/>
      <c r="GJ15" s="454"/>
      <c r="GK15" s="454"/>
      <c r="GL15" s="454"/>
      <c r="GM15" s="454"/>
      <c r="GN15" s="454"/>
      <c r="GO15" s="454"/>
      <c r="GP15" s="454"/>
      <c r="GQ15" s="454"/>
      <c r="GR15" s="454"/>
      <c r="GS15" s="454"/>
      <c r="GT15" s="454"/>
      <c r="GU15" s="454"/>
      <c r="GV15" s="454"/>
      <c r="GW15" s="454"/>
      <c r="GX15" s="454"/>
      <c r="GY15" s="454"/>
      <c r="GZ15" s="454"/>
      <c r="HA15" s="454"/>
      <c r="HB15" s="454"/>
      <c r="HC15" s="454"/>
      <c r="HD15" s="454"/>
      <c r="HE15" s="454"/>
      <c r="HF15" s="454"/>
      <c r="HG15" s="454"/>
      <c r="HH15" s="454"/>
      <c r="HI15" s="454"/>
      <c r="HJ15" s="454"/>
      <c r="HK15" s="454"/>
      <c r="HL15" s="454"/>
      <c r="HM15" s="454"/>
      <c r="HN15" s="454"/>
      <c r="HO15" s="454"/>
      <c r="HP15" s="454"/>
      <c r="HQ15" s="454"/>
      <c r="HR15" s="454"/>
      <c r="HS15" s="454"/>
      <c r="HT15" s="454"/>
      <c r="HU15" s="454"/>
      <c r="HV15" s="454"/>
      <c r="HW15" s="454"/>
      <c r="HX15" s="454"/>
      <c r="HY15" s="454"/>
      <c r="HZ15" s="454"/>
      <c r="IA15" s="454"/>
      <c r="IB15" s="454"/>
      <c r="IC15" s="454"/>
      <c r="ID15" s="454"/>
      <c r="IE15" s="454"/>
      <c r="IF15" s="454"/>
      <c r="IG15" s="454"/>
      <c r="IH15" s="454"/>
      <c r="II15" s="454"/>
      <c r="IJ15" s="454"/>
      <c r="IK15" s="454"/>
      <c r="IL15" s="454"/>
      <c r="IM15" s="454"/>
      <c r="IN15" s="454"/>
      <c r="IO15" s="454"/>
      <c r="IP15" s="454"/>
      <c r="IQ15" s="454"/>
      <c r="IR15" s="454"/>
      <c r="IS15" s="454"/>
      <c r="IT15" s="454"/>
      <c r="IU15" s="454"/>
      <c r="IV15" s="454"/>
      <c r="IW15" s="454"/>
      <c r="IX15" s="454"/>
      <c r="IY15" s="454"/>
      <c r="IZ15" s="454"/>
      <c r="JA15" s="454"/>
      <c r="JB15" s="454"/>
      <c r="JC15" s="454"/>
      <c r="JD15" s="454"/>
      <c r="JE15" s="454"/>
      <c r="JF15" s="454"/>
      <c r="JG15" s="454"/>
      <c r="JH15" s="454"/>
      <c r="JI15" s="454"/>
      <c r="JJ15" s="454"/>
      <c r="JK15" s="454"/>
      <c r="JL15" s="454"/>
      <c r="JM15" s="454"/>
      <c r="JN15" s="454"/>
      <c r="JO15" s="454"/>
      <c r="JP15" s="454"/>
      <c r="JQ15" s="454"/>
      <c r="JR15" s="454"/>
      <c r="JS15" s="454"/>
      <c r="JT15" s="454"/>
      <c r="JU15" s="454"/>
      <c r="JV15" s="454"/>
      <c r="JW15" s="454"/>
      <c r="JX15" s="454"/>
      <c r="JY15" s="454"/>
      <c r="JZ15" s="454"/>
      <c r="KA15" s="454"/>
      <c r="KB15" s="454"/>
      <c r="KC15" s="454"/>
      <c r="KD15" s="454"/>
      <c r="KE15" s="454"/>
      <c r="KF15" s="454"/>
      <c r="KG15" s="454"/>
      <c r="KH15" s="454"/>
      <c r="KI15" s="454"/>
      <c r="KJ15" s="454"/>
    </row>
    <row r="16" spans="1:296" s="4" customFormat="1" ht="31.5">
      <c r="A16" s="478"/>
      <c r="B16" s="188" t="s">
        <v>506</v>
      </c>
      <c r="C16" s="470"/>
      <c r="D16" s="191">
        <v>84000</v>
      </c>
      <c r="E16" s="470"/>
      <c r="F16" s="8" t="s">
        <v>494</v>
      </c>
      <c r="G16" s="150"/>
      <c r="H16" s="60" t="s">
        <v>536</v>
      </c>
      <c r="I16" s="150"/>
      <c r="J16" s="564"/>
      <c r="K16" s="150"/>
      <c r="L16" s="493"/>
      <c r="M16" s="150"/>
      <c r="N16" s="493"/>
      <c r="O16" s="150"/>
      <c r="P16" s="493"/>
      <c r="Q16" s="150"/>
      <c r="R16" s="493"/>
      <c r="S16" s="150"/>
      <c r="T16" s="454"/>
      <c r="U16" s="454"/>
      <c r="V16" s="454"/>
      <c r="W16" s="454"/>
      <c r="X16" s="454"/>
      <c r="Y16" s="454"/>
      <c r="Z16" s="454"/>
      <c r="AA16" s="454"/>
      <c r="AB16" s="454"/>
      <c r="AC16" s="454"/>
      <c r="AD16" s="454"/>
      <c r="AE16" s="454"/>
      <c r="AF16" s="454"/>
      <c r="AG16" s="454"/>
      <c r="AH16" s="454"/>
      <c r="AI16" s="454"/>
      <c r="AJ16" s="454"/>
      <c r="AK16" s="454"/>
      <c r="AL16" s="454"/>
      <c r="AM16" s="454"/>
      <c r="AN16" s="454"/>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c r="BL16" s="454"/>
      <c r="BM16" s="454"/>
      <c r="BN16" s="454"/>
      <c r="BO16" s="454"/>
      <c r="BP16" s="454"/>
      <c r="BQ16" s="454"/>
      <c r="BR16" s="454"/>
      <c r="BS16" s="454"/>
      <c r="BT16" s="454"/>
      <c r="BU16" s="454"/>
      <c r="BV16" s="454"/>
      <c r="BW16" s="454"/>
      <c r="BX16" s="454"/>
      <c r="BY16" s="454"/>
      <c r="BZ16" s="454"/>
      <c r="CA16" s="454"/>
      <c r="CB16" s="454"/>
      <c r="CC16" s="454"/>
      <c r="CD16" s="454"/>
      <c r="CE16" s="454"/>
      <c r="CF16" s="454"/>
      <c r="CG16" s="454"/>
      <c r="CH16" s="454"/>
      <c r="CI16" s="454"/>
      <c r="CJ16" s="454"/>
      <c r="CK16" s="454"/>
      <c r="CL16" s="454"/>
      <c r="CM16" s="454"/>
      <c r="CN16" s="454"/>
      <c r="CO16" s="454"/>
      <c r="CP16" s="454"/>
      <c r="CQ16" s="454"/>
      <c r="CR16" s="454"/>
      <c r="CS16" s="454"/>
      <c r="CT16" s="454"/>
      <c r="CU16" s="454"/>
      <c r="CV16" s="454"/>
      <c r="CW16" s="454"/>
      <c r="CX16" s="454"/>
      <c r="CY16" s="454"/>
      <c r="CZ16" s="454"/>
      <c r="DA16" s="454"/>
      <c r="DB16" s="454"/>
      <c r="DC16" s="454"/>
      <c r="DD16" s="454"/>
      <c r="DE16" s="454"/>
      <c r="DF16" s="454"/>
      <c r="DG16" s="454"/>
      <c r="DH16" s="454"/>
      <c r="DI16" s="454"/>
      <c r="DJ16" s="454"/>
      <c r="DK16" s="454"/>
      <c r="DL16" s="454"/>
      <c r="DM16" s="454"/>
      <c r="DN16" s="454"/>
      <c r="DO16" s="454"/>
      <c r="DP16" s="454"/>
      <c r="DQ16" s="454"/>
      <c r="DR16" s="454"/>
      <c r="DS16" s="454"/>
      <c r="DT16" s="454"/>
      <c r="DU16" s="454"/>
      <c r="DV16" s="454"/>
      <c r="DW16" s="454"/>
      <c r="DX16" s="454"/>
      <c r="DY16" s="454"/>
      <c r="DZ16" s="454"/>
      <c r="EA16" s="454"/>
      <c r="EB16" s="454"/>
      <c r="EC16" s="454"/>
      <c r="ED16" s="454"/>
      <c r="EE16" s="454"/>
      <c r="EF16" s="454"/>
      <c r="EG16" s="454"/>
      <c r="EH16" s="454"/>
      <c r="EI16" s="454"/>
      <c r="EJ16" s="454"/>
      <c r="EK16" s="454"/>
      <c r="EL16" s="454"/>
      <c r="EM16" s="454"/>
      <c r="EN16" s="454"/>
      <c r="EO16" s="454"/>
      <c r="EP16" s="454"/>
      <c r="EQ16" s="454"/>
      <c r="ER16" s="454"/>
      <c r="ES16" s="454"/>
      <c r="ET16" s="454"/>
      <c r="EU16" s="454"/>
      <c r="EV16" s="454"/>
      <c r="EW16" s="454"/>
      <c r="EX16" s="454"/>
      <c r="EY16" s="454"/>
      <c r="EZ16" s="454"/>
      <c r="FA16" s="454"/>
      <c r="FB16" s="454"/>
      <c r="FC16" s="454"/>
      <c r="FD16" s="454"/>
      <c r="FE16" s="454"/>
      <c r="FF16" s="454"/>
      <c r="FG16" s="454"/>
      <c r="FH16" s="454"/>
      <c r="FI16" s="454"/>
      <c r="FJ16" s="454"/>
      <c r="FK16" s="454"/>
      <c r="FL16" s="454"/>
      <c r="FM16" s="454"/>
      <c r="FN16" s="454"/>
      <c r="FO16" s="454"/>
      <c r="FP16" s="454"/>
      <c r="FQ16" s="454"/>
      <c r="FR16" s="454"/>
      <c r="FS16" s="454"/>
      <c r="FT16" s="454"/>
      <c r="FU16" s="454"/>
      <c r="FV16" s="454"/>
      <c r="FW16" s="454"/>
      <c r="FX16" s="454"/>
      <c r="FY16" s="454"/>
      <c r="FZ16" s="454"/>
      <c r="GA16" s="454"/>
      <c r="GB16" s="454"/>
      <c r="GC16" s="454"/>
      <c r="GD16" s="454"/>
      <c r="GE16" s="454"/>
      <c r="GF16" s="454"/>
      <c r="GG16" s="454"/>
      <c r="GH16" s="454"/>
      <c r="GI16" s="454"/>
      <c r="GJ16" s="454"/>
      <c r="GK16" s="454"/>
      <c r="GL16" s="454"/>
      <c r="GM16" s="454"/>
      <c r="GN16" s="454"/>
      <c r="GO16" s="454"/>
      <c r="GP16" s="454"/>
      <c r="GQ16" s="454"/>
      <c r="GR16" s="454"/>
      <c r="GS16" s="454"/>
      <c r="GT16" s="454"/>
      <c r="GU16" s="454"/>
      <c r="GV16" s="454"/>
      <c r="GW16" s="454"/>
      <c r="GX16" s="454"/>
      <c r="GY16" s="454"/>
      <c r="GZ16" s="454"/>
      <c r="HA16" s="454"/>
      <c r="HB16" s="454"/>
      <c r="HC16" s="454"/>
      <c r="HD16" s="454"/>
      <c r="HE16" s="454"/>
      <c r="HF16" s="454"/>
      <c r="HG16" s="454"/>
      <c r="HH16" s="454"/>
      <c r="HI16" s="454"/>
      <c r="HJ16" s="454"/>
      <c r="HK16" s="454"/>
      <c r="HL16" s="454"/>
      <c r="HM16" s="454"/>
      <c r="HN16" s="454"/>
      <c r="HO16" s="454"/>
      <c r="HP16" s="454"/>
      <c r="HQ16" s="454"/>
      <c r="HR16" s="454"/>
      <c r="HS16" s="454"/>
      <c r="HT16" s="454"/>
      <c r="HU16" s="454"/>
      <c r="HV16" s="454"/>
      <c r="HW16" s="454"/>
      <c r="HX16" s="454"/>
      <c r="HY16" s="454"/>
      <c r="HZ16" s="454"/>
      <c r="IA16" s="454"/>
      <c r="IB16" s="454"/>
      <c r="IC16" s="454"/>
      <c r="ID16" s="454"/>
      <c r="IE16" s="454"/>
      <c r="IF16" s="454"/>
      <c r="IG16" s="454"/>
      <c r="IH16" s="454"/>
      <c r="II16" s="454"/>
      <c r="IJ16" s="454"/>
      <c r="IK16" s="454"/>
      <c r="IL16" s="454"/>
      <c r="IM16" s="454"/>
      <c r="IN16" s="454"/>
      <c r="IO16" s="454"/>
      <c r="IP16" s="454"/>
      <c r="IQ16" s="454"/>
      <c r="IR16" s="454"/>
      <c r="IS16" s="454"/>
      <c r="IT16" s="454"/>
      <c r="IU16" s="454"/>
      <c r="IV16" s="454"/>
      <c r="IW16" s="454"/>
      <c r="IX16" s="454"/>
      <c r="IY16" s="454"/>
      <c r="IZ16" s="454"/>
      <c r="JA16" s="454"/>
      <c r="JB16" s="454"/>
      <c r="JC16" s="454"/>
      <c r="JD16" s="454"/>
      <c r="JE16" s="454"/>
      <c r="JF16" s="454"/>
      <c r="JG16" s="454"/>
      <c r="JH16" s="454"/>
      <c r="JI16" s="454"/>
      <c r="JJ16" s="454"/>
      <c r="JK16" s="454"/>
      <c r="JL16" s="454"/>
      <c r="JM16" s="454"/>
      <c r="JN16" s="454"/>
      <c r="JO16" s="454"/>
      <c r="JP16" s="454"/>
      <c r="JQ16" s="454"/>
      <c r="JR16" s="454"/>
      <c r="JS16" s="454"/>
      <c r="JT16" s="454"/>
      <c r="JU16" s="454"/>
      <c r="JV16" s="454"/>
      <c r="JW16" s="454"/>
      <c r="JX16" s="454"/>
      <c r="JY16" s="454"/>
      <c r="JZ16" s="454"/>
      <c r="KA16" s="454"/>
      <c r="KB16" s="454"/>
      <c r="KC16" s="454"/>
      <c r="KD16" s="454"/>
      <c r="KE16" s="454"/>
      <c r="KF16" s="454"/>
      <c r="KG16" s="454"/>
      <c r="KH16" s="454"/>
      <c r="KI16" s="454"/>
      <c r="KJ16" s="454"/>
    </row>
    <row r="17" spans="1:19" s="4" customFormat="1" ht="31.5">
      <c r="A17" s="478"/>
      <c r="B17" s="188" t="s">
        <v>508</v>
      </c>
      <c r="C17" s="470"/>
      <c r="D17" s="191">
        <v>139685477</v>
      </c>
      <c r="E17" s="470"/>
      <c r="F17" s="8" t="s">
        <v>499</v>
      </c>
      <c r="G17" s="150"/>
      <c r="H17" s="60" t="s">
        <v>536</v>
      </c>
      <c r="I17" s="150"/>
      <c r="J17" s="564"/>
      <c r="K17" s="150"/>
      <c r="L17" s="493"/>
      <c r="M17" s="150"/>
      <c r="N17" s="493"/>
      <c r="O17" s="150"/>
      <c r="P17" s="493"/>
      <c r="Q17" s="150"/>
      <c r="R17" s="493"/>
      <c r="S17" s="150"/>
    </row>
    <row r="18" spans="1:19" s="4" customFormat="1">
      <c r="A18" s="478"/>
      <c r="B18" s="14" t="s">
        <v>537</v>
      </c>
      <c r="C18" s="470"/>
      <c r="D18" s="191">
        <v>9500</v>
      </c>
      <c r="E18" s="470"/>
      <c r="F18" s="8" t="s">
        <v>494</v>
      </c>
      <c r="G18" s="150"/>
      <c r="H18" s="60" t="s">
        <v>538</v>
      </c>
      <c r="I18" s="150"/>
      <c r="J18" s="564"/>
      <c r="K18" s="150"/>
      <c r="L18" s="493"/>
      <c r="M18" s="150"/>
      <c r="N18" s="493"/>
      <c r="O18" s="150"/>
      <c r="P18" s="493"/>
      <c r="Q18" s="150"/>
      <c r="R18" s="493"/>
      <c r="S18" s="150"/>
    </row>
    <row r="19" spans="1:19" s="4" customFormat="1">
      <c r="A19" s="478"/>
      <c r="B19" s="14" t="e">
        <f ca="1">LEFT(B18,J10SEARCH(",",B18))&amp;" value"</f>
        <v>#NAME?</v>
      </c>
      <c r="C19" s="470"/>
      <c r="D19" s="191">
        <v>9875735</v>
      </c>
      <c r="E19" s="470"/>
      <c r="F19" s="8" t="s">
        <v>499</v>
      </c>
      <c r="G19" s="150"/>
      <c r="H19" s="60" t="s">
        <v>538</v>
      </c>
      <c r="I19" s="150"/>
      <c r="J19" s="564"/>
      <c r="K19" s="150"/>
      <c r="L19" s="493"/>
      <c r="M19" s="150"/>
      <c r="N19" s="493"/>
      <c r="O19" s="150"/>
      <c r="P19" s="493"/>
      <c r="Q19" s="150"/>
      <c r="R19" s="493"/>
      <c r="S19" s="150"/>
    </row>
    <row r="20" spans="1:19" s="4" customFormat="1" ht="31.5">
      <c r="A20" s="478"/>
      <c r="B20" s="14" t="s">
        <v>511</v>
      </c>
      <c r="C20" s="470"/>
      <c r="D20" s="191">
        <v>374000</v>
      </c>
      <c r="E20" s="470"/>
      <c r="F20" s="8" t="s">
        <v>539</v>
      </c>
      <c r="G20" s="150"/>
      <c r="H20" s="60" t="s">
        <v>540</v>
      </c>
      <c r="I20" s="150"/>
      <c r="J20" s="564"/>
      <c r="K20" s="150"/>
      <c r="L20" s="493"/>
      <c r="M20" s="150"/>
      <c r="N20" s="493" t="s">
        <v>541</v>
      </c>
      <c r="O20" s="150"/>
      <c r="P20" s="493"/>
      <c r="Q20" s="150"/>
      <c r="R20" s="493"/>
      <c r="S20" s="150"/>
    </row>
    <row r="21" spans="1:19" s="4" customFormat="1" ht="31.5">
      <c r="A21" s="478"/>
      <c r="B21" s="14" t="s">
        <v>513</v>
      </c>
      <c r="C21" s="470"/>
      <c r="D21" s="191">
        <v>8899167</v>
      </c>
      <c r="E21" s="470"/>
      <c r="F21" s="8" t="s">
        <v>499</v>
      </c>
      <c r="G21" s="150"/>
      <c r="H21" s="60" t="s">
        <v>540</v>
      </c>
      <c r="I21" s="150"/>
      <c r="J21" s="564"/>
      <c r="K21" s="150"/>
      <c r="L21" s="493"/>
      <c r="M21" s="150"/>
      <c r="N21" s="493"/>
      <c r="O21" s="150"/>
      <c r="P21" s="493"/>
      <c r="Q21" s="150"/>
      <c r="R21" s="493"/>
      <c r="S21" s="150"/>
    </row>
    <row r="22" spans="1:19" s="4" customFormat="1" ht="31.5">
      <c r="A22" s="478"/>
      <c r="B22" s="14" t="s">
        <v>514</v>
      </c>
      <c r="C22" s="470"/>
      <c r="D22" s="191">
        <v>25000</v>
      </c>
      <c r="E22" s="470"/>
      <c r="F22" s="8" t="s">
        <v>494</v>
      </c>
      <c r="G22" s="150"/>
      <c r="H22" s="60" t="s">
        <v>542</v>
      </c>
      <c r="I22" s="150"/>
      <c r="J22" s="564"/>
      <c r="K22" s="150"/>
      <c r="L22" s="493"/>
      <c r="M22" s="150"/>
      <c r="N22" s="493"/>
      <c r="O22" s="150"/>
      <c r="P22" s="493"/>
      <c r="Q22" s="150"/>
      <c r="R22" s="493"/>
      <c r="S22" s="150"/>
    </row>
    <row r="23" spans="1:19" s="4" customFormat="1" ht="31.5">
      <c r="A23" s="478"/>
      <c r="B23" s="14" t="str">
        <f>LEFT(B22,SEARCH(",",B22))&amp;" value"</f>
        <v>bituminous sand &amp; sandstone and gravel, value</v>
      </c>
      <c r="C23" s="470"/>
      <c r="D23" s="191">
        <v>1702128</v>
      </c>
      <c r="E23" s="470"/>
      <c r="F23" s="8" t="s">
        <v>499</v>
      </c>
      <c r="G23" s="150"/>
      <c r="H23" s="60" t="s">
        <v>542</v>
      </c>
      <c r="I23" s="150"/>
      <c r="J23" s="564"/>
      <c r="K23" s="150"/>
      <c r="L23" s="493"/>
      <c r="M23" s="150"/>
      <c r="N23" s="493"/>
      <c r="O23" s="150"/>
      <c r="P23" s="493"/>
      <c r="Q23" s="150"/>
      <c r="R23" s="493"/>
      <c r="S23" s="150"/>
    </row>
    <row r="24" spans="1:19" s="4" customFormat="1" ht="42.75">
      <c r="A24" s="478"/>
      <c r="B24" s="194" t="s">
        <v>543</v>
      </c>
      <c r="C24" s="470"/>
      <c r="D24" s="191">
        <v>2600000</v>
      </c>
      <c r="E24" s="470"/>
      <c r="F24" s="8" t="s">
        <v>494</v>
      </c>
      <c r="G24" s="150"/>
      <c r="H24" s="60" t="s">
        <v>222</v>
      </c>
      <c r="I24" s="150"/>
      <c r="J24" s="564"/>
      <c r="K24" s="150"/>
      <c r="L24" s="493"/>
      <c r="M24" s="150"/>
      <c r="N24" s="493"/>
      <c r="O24" s="150"/>
      <c r="P24" s="493"/>
      <c r="Q24" s="150"/>
      <c r="R24" s="493"/>
      <c r="S24" s="150"/>
    </row>
    <row r="25" spans="1:19" s="4" customFormat="1" ht="42.75">
      <c r="A25" s="478"/>
      <c r="B25" s="194" t="s">
        <v>544</v>
      </c>
      <c r="C25" s="470"/>
      <c r="D25" s="191">
        <v>70305272</v>
      </c>
      <c r="E25" s="470"/>
      <c r="F25" s="8" t="s">
        <v>499</v>
      </c>
      <c r="G25" s="150"/>
      <c r="H25" s="60" t="s">
        <v>222</v>
      </c>
      <c r="I25" s="150"/>
      <c r="J25" s="564"/>
      <c r="K25" s="150"/>
      <c r="L25" s="493"/>
      <c r="M25" s="150"/>
      <c r="N25" s="493"/>
      <c r="O25" s="150"/>
      <c r="P25" s="493"/>
      <c r="Q25" s="150"/>
      <c r="R25" s="493"/>
      <c r="S25" s="150"/>
    </row>
    <row r="26" spans="1:19" s="4" customFormat="1">
      <c r="A26" s="150"/>
      <c r="B26" s="150"/>
      <c r="C26" s="150"/>
      <c r="D26" s="150"/>
      <c r="E26" s="150"/>
      <c r="F26" s="150"/>
      <c r="G26" s="150"/>
      <c r="H26" s="150"/>
      <c r="I26" s="150"/>
      <c r="J26" s="150"/>
      <c r="K26" s="150"/>
      <c r="L26" s="150"/>
      <c r="M26" s="150"/>
      <c r="N26" s="150"/>
      <c r="O26" s="150"/>
      <c r="P26" s="150"/>
      <c r="Q26" s="150"/>
      <c r="R26" s="150"/>
      <c r="S26" s="150"/>
    </row>
  </sheetData>
  <mergeCells count="1">
    <mergeCell ref="J10:J25"/>
  </mergeCells>
  <hyperlinks>
    <hyperlink ref="B9" r:id="rId1" xr:uid="{00000000-0004-0000-0A00-000000000000}"/>
  </hyperlinks>
  <pageMargins left="0.7" right="0.7" top="0.75" bottom="0.75" header="0.3" footer="0.3"/>
  <pageSetup paperSize="8"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2"/>
  </sheetPr>
  <dimension ref="A1:S32"/>
  <sheetViews>
    <sheetView topLeftCell="B17" zoomScale="70" zoomScaleNormal="70" zoomScalePageLayoutView="115" workbookViewId="0">
      <selection activeCell="L25" sqref="L25"/>
    </sheetView>
  </sheetViews>
  <sheetFormatPr defaultColWidth="10.5" defaultRowHeight="16.5"/>
  <cols>
    <col min="1" max="1" width="15.5" style="150" customWidth="1"/>
    <col min="2" max="2" width="71.5" style="271" customWidth="1"/>
    <col min="3" max="3" width="3" style="150" customWidth="1"/>
    <col min="4" max="4" width="23" style="150" customWidth="1"/>
    <col min="5" max="5" width="3" style="150" customWidth="1"/>
    <col min="6" max="6" width="26" style="150" customWidth="1"/>
    <col min="7" max="7" width="3" style="150" customWidth="1"/>
    <col min="8" max="8" width="26" style="150" customWidth="1"/>
    <col min="9" max="9" width="3"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s="36" customFormat="1" ht="74.25" customHeight="1">
      <c r="A1" s="261" t="s">
        <v>545</v>
      </c>
      <c r="B1" s="270"/>
      <c r="C1" s="262"/>
      <c r="D1" s="262"/>
      <c r="E1" s="150"/>
      <c r="F1" s="150"/>
      <c r="G1" s="150"/>
      <c r="H1" s="150"/>
      <c r="I1" s="150"/>
      <c r="J1" s="150"/>
      <c r="K1" s="150"/>
      <c r="L1" s="150"/>
      <c r="M1" s="150"/>
      <c r="N1" s="150"/>
      <c r="O1" s="150"/>
      <c r="P1" s="150"/>
      <c r="Q1" s="150"/>
      <c r="R1" s="150"/>
    </row>
    <row r="2" spans="1:19" s="25" customFormat="1" ht="19.5">
      <c r="A2" s="150"/>
      <c r="B2" s="271"/>
      <c r="C2" s="150"/>
      <c r="D2" s="150"/>
      <c r="E2" s="150"/>
      <c r="F2" s="150"/>
      <c r="G2" s="150"/>
      <c r="H2" s="150"/>
      <c r="I2" s="150"/>
      <c r="J2" s="150"/>
      <c r="K2" s="150"/>
      <c r="L2" s="150"/>
      <c r="M2" s="150"/>
      <c r="N2" s="150"/>
      <c r="O2" s="150"/>
      <c r="P2" s="150"/>
      <c r="Q2" s="150"/>
      <c r="R2" s="150"/>
    </row>
    <row r="3" spans="1:19" s="7" customFormat="1" ht="297">
      <c r="A3" s="446" t="s">
        <v>546</v>
      </c>
      <c r="B3" s="272" t="s">
        <v>547</v>
      </c>
      <c r="C3" s="26"/>
      <c r="D3" s="8" t="s">
        <v>548</v>
      </c>
      <c r="E3" s="26"/>
      <c r="F3" s="40"/>
      <c r="G3" s="26"/>
      <c r="H3" s="40"/>
      <c r="I3" s="26"/>
      <c r="J3" s="467"/>
      <c r="K3" s="26"/>
      <c r="L3" s="368" t="s">
        <v>549</v>
      </c>
      <c r="M3" s="26"/>
      <c r="N3" s="368" t="s">
        <v>399</v>
      </c>
      <c r="O3" s="26"/>
      <c r="P3" s="469"/>
      <c r="Q3" s="26"/>
      <c r="R3" s="469"/>
      <c r="S3" s="25"/>
    </row>
    <row r="4" spans="1:19" s="7" customFormat="1" ht="19.5">
      <c r="A4" s="38"/>
      <c r="B4" s="273"/>
      <c r="C4" s="25"/>
      <c r="D4" s="31"/>
      <c r="E4" s="25"/>
      <c r="F4" s="31"/>
      <c r="G4" s="25"/>
      <c r="H4" s="31"/>
      <c r="I4" s="25"/>
      <c r="J4" s="32"/>
      <c r="K4" s="25"/>
      <c r="L4" s="32"/>
      <c r="M4" s="25"/>
      <c r="N4" s="25"/>
      <c r="O4" s="25"/>
      <c r="P4" s="25"/>
      <c r="Q4" s="25"/>
      <c r="R4" s="25"/>
      <c r="S4" s="26"/>
    </row>
    <row r="5" spans="1:19" s="7" customFormat="1" ht="78" customHeight="1">
      <c r="A5" s="34"/>
      <c r="B5" s="274" t="s">
        <v>120</v>
      </c>
      <c r="C5" s="436"/>
      <c r="D5" s="437" t="s">
        <v>121</v>
      </c>
      <c r="E5" s="438"/>
      <c r="F5" s="437" t="s">
        <v>122</v>
      </c>
      <c r="G5" s="438"/>
      <c r="H5" s="437" t="s">
        <v>123</v>
      </c>
      <c r="I5" s="36"/>
      <c r="J5" s="30" t="s">
        <v>124</v>
      </c>
      <c r="K5" s="29"/>
      <c r="L5" s="30" t="s">
        <v>125</v>
      </c>
      <c r="M5" s="29"/>
      <c r="N5" s="30" t="s">
        <v>126</v>
      </c>
      <c r="O5" s="29"/>
      <c r="P5" s="30" t="s">
        <v>127</v>
      </c>
      <c r="Q5" s="29"/>
      <c r="R5" s="30" t="s">
        <v>128</v>
      </c>
      <c r="S5" s="26"/>
    </row>
    <row r="6" spans="1:19" s="7" customFormat="1" ht="19.5">
      <c r="A6" s="38"/>
      <c r="B6" s="273"/>
      <c r="C6" s="25"/>
      <c r="D6" s="31"/>
      <c r="E6" s="25"/>
      <c r="F6" s="31"/>
      <c r="G6" s="25"/>
      <c r="H6" s="31"/>
      <c r="I6" s="25"/>
      <c r="J6" s="32"/>
      <c r="K6" s="25"/>
      <c r="L6" s="32"/>
      <c r="M6" s="25"/>
      <c r="N6" s="32"/>
      <c r="O6" s="25"/>
      <c r="P6" s="32"/>
      <c r="Q6" s="25"/>
      <c r="R6" s="32"/>
      <c r="S6" s="26"/>
    </row>
    <row r="7" spans="1:19" s="7" customFormat="1" ht="115.5">
      <c r="A7" s="478"/>
      <c r="B7" s="275" t="s">
        <v>550</v>
      </c>
      <c r="C7" s="264"/>
      <c r="D7" s="265" t="s">
        <v>139</v>
      </c>
      <c r="E7" s="264"/>
      <c r="F7" s="266" t="s">
        <v>551</v>
      </c>
      <c r="G7" s="267"/>
      <c r="H7" s="266" t="s">
        <v>552</v>
      </c>
      <c r="I7" s="25"/>
      <c r="J7" s="544"/>
      <c r="K7" s="25"/>
      <c r="L7" s="368" t="s">
        <v>553</v>
      </c>
      <c r="M7" s="26"/>
      <c r="N7" s="439" t="s">
        <v>554</v>
      </c>
      <c r="O7" s="26"/>
      <c r="P7" s="468" t="s">
        <v>555</v>
      </c>
      <c r="Q7" s="26"/>
      <c r="R7" s="469"/>
      <c r="S7" s="26"/>
    </row>
    <row r="8" spans="1:19" s="7" customFormat="1" ht="126">
      <c r="A8" s="478"/>
      <c r="B8" s="276" t="s">
        <v>556</v>
      </c>
      <c r="C8" s="264"/>
      <c r="D8" s="265" t="s">
        <v>557</v>
      </c>
      <c r="E8" s="264"/>
      <c r="F8" s="268" t="s">
        <v>558</v>
      </c>
      <c r="G8" s="269"/>
      <c r="H8" s="266"/>
      <c r="I8" s="26"/>
      <c r="J8" s="568"/>
      <c r="K8" s="26"/>
      <c r="L8" s="368" t="s">
        <v>559</v>
      </c>
      <c r="M8" s="26"/>
      <c r="N8" s="368" t="s">
        <v>560</v>
      </c>
      <c r="O8" s="26"/>
      <c r="P8" s="468" t="s">
        <v>561</v>
      </c>
      <c r="Q8" s="26"/>
      <c r="R8" s="469"/>
      <c r="S8" s="26"/>
    </row>
    <row r="9" spans="1:19" s="7" customFormat="1" ht="66" customHeight="1">
      <c r="A9" s="478"/>
      <c r="B9" s="276" t="s">
        <v>562</v>
      </c>
      <c r="C9" s="264"/>
      <c r="D9" s="265" t="s">
        <v>563</v>
      </c>
      <c r="E9" s="264"/>
      <c r="F9" s="266" t="s">
        <v>564</v>
      </c>
      <c r="G9" s="269"/>
      <c r="H9" s="266"/>
      <c r="I9" s="26"/>
      <c r="J9" s="568"/>
      <c r="K9" s="26"/>
      <c r="L9" s="368" t="s">
        <v>565</v>
      </c>
      <c r="M9" s="26"/>
      <c r="N9" s="368" t="s">
        <v>566</v>
      </c>
      <c r="O9" s="26"/>
      <c r="P9" s="469" t="s">
        <v>567</v>
      </c>
      <c r="Q9" s="26"/>
      <c r="R9" s="469"/>
      <c r="S9" s="26"/>
    </row>
    <row r="10" spans="1:19" s="7" customFormat="1" ht="49.5">
      <c r="A10" s="478"/>
      <c r="B10" s="276" t="s">
        <v>568</v>
      </c>
      <c r="C10" s="264"/>
      <c r="D10" s="265" t="s">
        <v>569</v>
      </c>
      <c r="E10" s="264"/>
      <c r="F10" s="266" t="s">
        <v>570</v>
      </c>
      <c r="G10" s="269"/>
      <c r="H10" s="266">
        <v>222</v>
      </c>
      <c r="I10" s="26"/>
      <c r="J10" s="568"/>
      <c r="K10" s="26"/>
      <c r="L10" s="469"/>
      <c r="M10" s="26"/>
      <c r="N10" s="469"/>
      <c r="O10" s="26"/>
      <c r="P10" s="469"/>
      <c r="Q10" s="26"/>
      <c r="R10" s="469"/>
      <c r="S10" s="26"/>
    </row>
    <row r="11" spans="1:19" s="7" customFormat="1" ht="66">
      <c r="A11" s="478"/>
      <c r="B11" s="276" t="s">
        <v>571</v>
      </c>
      <c r="C11" s="264"/>
      <c r="D11" s="265" t="s">
        <v>557</v>
      </c>
      <c r="E11" s="264"/>
      <c r="F11" s="268" t="s">
        <v>564</v>
      </c>
      <c r="G11" s="269"/>
      <c r="H11" s="266"/>
      <c r="I11" s="26"/>
      <c r="J11" s="568"/>
      <c r="K11" s="26"/>
      <c r="L11" s="469"/>
      <c r="M11" s="26"/>
      <c r="N11" s="469"/>
      <c r="O11" s="26"/>
      <c r="P11" s="469"/>
      <c r="Q11" s="26"/>
      <c r="R11" s="469"/>
      <c r="S11" s="26"/>
    </row>
    <row r="12" spans="1:19" s="7" customFormat="1" ht="164.1" customHeight="1">
      <c r="A12" s="478"/>
      <c r="B12" s="276" t="s">
        <v>572</v>
      </c>
      <c r="C12" s="264"/>
      <c r="D12" s="265" t="s">
        <v>573</v>
      </c>
      <c r="E12" s="264"/>
      <c r="F12" s="268" t="s">
        <v>574</v>
      </c>
      <c r="G12" s="269"/>
      <c r="H12" s="266"/>
      <c r="I12" s="26"/>
      <c r="J12" s="568"/>
      <c r="K12" s="26"/>
      <c r="L12" s="368" t="s">
        <v>575</v>
      </c>
      <c r="M12" s="26"/>
      <c r="N12" s="469"/>
      <c r="O12" s="26"/>
      <c r="P12" s="469"/>
      <c r="Q12" s="26"/>
      <c r="R12" s="469"/>
      <c r="S12" s="26"/>
    </row>
    <row r="13" spans="1:19" s="7" customFormat="1" ht="78.75">
      <c r="A13" s="478"/>
      <c r="B13" s="276" t="s">
        <v>576</v>
      </c>
      <c r="C13" s="264"/>
      <c r="D13" s="265" t="s">
        <v>132</v>
      </c>
      <c r="E13" s="264"/>
      <c r="F13" s="266" t="s">
        <v>577</v>
      </c>
      <c r="G13" s="269"/>
      <c r="H13" s="266">
        <v>222</v>
      </c>
      <c r="I13" s="26"/>
      <c r="J13" s="568"/>
      <c r="K13" s="26"/>
      <c r="L13" s="368" t="s">
        <v>578</v>
      </c>
      <c r="M13" s="26"/>
      <c r="N13" s="368" t="s">
        <v>579</v>
      </c>
      <c r="O13" s="26"/>
      <c r="P13" s="468" t="s">
        <v>580</v>
      </c>
      <c r="Q13" s="26"/>
      <c r="R13" s="469"/>
      <c r="S13" s="26"/>
    </row>
    <row r="14" spans="1:19" s="7" customFormat="1" ht="47.25">
      <c r="A14" s="478"/>
      <c r="B14" s="276" t="s">
        <v>581</v>
      </c>
      <c r="C14" s="264"/>
      <c r="D14" s="265" t="s">
        <v>244</v>
      </c>
      <c r="E14" s="264"/>
      <c r="F14" s="268" t="s">
        <v>564</v>
      </c>
      <c r="G14" s="269"/>
      <c r="H14" s="266">
        <v>53</v>
      </c>
      <c r="I14" s="26"/>
      <c r="J14" s="568"/>
      <c r="K14" s="26"/>
      <c r="L14" s="469"/>
      <c r="M14" s="26"/>
      <c r="N14" s="469"/>
      <c r="O14" s="26"/>
      <c r="P14" s="469"/>
      <c r="Q14" s="26"/>
      <c r="R14" s="469"/>
      <c r="S14" s="25"/>
    </row>
    <row r="15" spans="1:19" s="7" customFormat="1" ht="49.5">
      <c r="A15" s="478"/>
      <c r="B15" s="276" t="s">
        <v>582</v>
      </c>
      <c r="C15" s="264"/>
      <c r="D15" s="265" t="s">
        <v>583</v>
      </c>
      <c r="E15" s="264"/>
      <c r="F15" s="266" t="s">
        <v>577</v>
      </c>
      <c r="G15" s="269"/>
      <c r="H15" s="266"/>
      <c r="I15" s="26"/>
      <c r="J15" s="568"/>
      <c r="K15" s="26"/>
      <c r="L15" s="469"/>
      <c r="M15" s="26"/>
      <c r="N15" s="469"/>
      <c r="O15" s="26"/>
      <c r="P15" s="469"/>
      <c r="Q15" s="26"/>
      <c r="R15" s="469"/>
      <c r="S15" s="26"/>
    </row>
    <row r="16" spans="1:19" s="152" customFormat="1" ht="306.60000000000002" customHeight="1">
      <c r="A16" s="478"/>
      <c r="B16" s="276" t="s">
        <v>584</v>
      </c>
      <c r="C16" s="264"/>
      <c r="D16" s="265" t="s">
        <v>563</v>
      </c>
      <c r="E16" s="264"/>
      <c r="F16" s="266" t="s">
        <v>585</v>
      </c>
      <c r="G16" s="269"/>
      <c r="H16" s="266"/>
      <c r="I16" s="26"/>
      <c r="J16" s="568"/>
      <c r="K16" s="26"/>
      <c r="L16" s="368" t="s">
        <v>586</v>
      </c>
      <c r="M16" s="26"/>
      <c r="N16" s="368" t="s">
        <v>587</v>
      </c>
      <c r="O16" s="26"/>
      <c r="P16" s="468" t="s">
        <v>588</v>
      </c>
      <c r="Q16" s="26"/>
      <c r="R16" s="469"/>
    </row>
    <row r="17" spans="1:18" ht="110.25">
      <c r="A17" s="478"/>
      <c r="B17" s="276" t="s">
        <v>589</v>
      </c>
      <c r="C17" s="264"/>
      <c r="D17" s="265" t="s">
        <v>557</v>
      </c>
      <c r="E17" s="264"/>
      <c r="F17" s="266" t="s">
        <v>585</v>
      </c>
      <c r="G17" s="269"/>
      <c r="H17" s="266"/>
      <c r="I17" s="26"/>
      <c r="J17" s="568"/>
      <c r="K17" s="26"/>
      <c r="L17" s="368" t="s">
        <v>590</v>
      </c>
      <c r="M17" s="26"/>
      <c r="N17" s="368" t="s">
        <v>591</v>
      </c>
      <c r="O17" s="26"/>
      <c r="P17" s="468" t="s">
        <v>592</v>
      </c>
      <c r="Q17" s="26"/>
      <c r="R17" s="469"/>
    </row>
    <row r="18" spans="1:18" ht="56.45" customHeight="1">
      <c r="A18" s="478"/>
      <c r="B18" s="276" t="s">
        <v>593</v>
      </c>
      <c r="C18" s="264"/>
      <c r="D18" s="265" t="s">
        <v>594</v>
      </c>
      <c r="E18" s="264"/>
      <c r="F18" s="266"/>
      <c r="G18" s="269"/>
      <c r="H18" s="266" t="s">
        <v>595</v>
      </c>
      <c r="I18" s="26"/>
      <c r="J18" s="568"/>
      <c r="K18" s="26"/>
      <c r="L18" s="369" t="s">
        <v>596</v>
      </c>
      <c r="M18" s="26"/>
      <c r="N18" s="439" t="s">
        <v>597</v>
      </c>
      <c r="O18" s="26"/>
      <c r="P18" s="469" t="s">
        <v>555</v>
      </c>
      <c r="Q18" s="26"/>
      <c r="R18" s="469"/>
    </row>
    <row r="19" spans="1:18" ht="165">
      <c r="A19" s="478"/>
      <c r="B19" s="276" t="s">
        <v>598</v>
      </c>
      <c r="C19" s="264"/>
      <c r="D19" s="265" t="s">
        <v>152</v>
      </c>
      <c r="E19" s="264"/>
      <c r="F19" s="266" t="s">
        <v>599</v>
      </c>
      <c r="G19" s="269"/>
      <c r="H19" s="266"/>
      <c r="I19" s="26"/>
      <c r="J19" s="569"/>
      <c r="K19" s="26"/>
      <c r="L19" s="368" t="s">
        <v>600</v>
      </c>
      <c r="M19" s="26"/>
      <c r="N19" s="469"/>
      <c r="O19" s="26"/>
      <c r="P19" s="468" t="s">
        <v>601</v>
      </c>
      <c r="Q19" s="26"/>
      <c r="R19" s="469"/>
    </row>
    <row r="20" spans="1:18">
      <c r="A20" s="151"/>
      <c r="B20" s="277"/>
      <c r="C20" s="152"/>
      <c r="D20" s="152"/>
      <c r="E20" s="152"/>
      <c r="F20" s="152"/>
      <c r="G20" s="152"/>
      <c r="H20" s="152"/>
      <c r="I20" s="152"/>
      <c r="J20" s="152"/>
      <c r="K20" s="152"/>
      <c r="L20" s="152"/>
      <c r="M20" s="152"/>
      <c r="N20" s="152"/>
      <c r="O20" s="152"/>
      <c r="P20" s="152"/>
      <c r="Q20" s="152"/>
      <c r="R20" s="152"/>
    </row>
    <row r="21" spans="1:18">
      <c r="B21" s="278" t="s">
        <v>602</v>
      </c>
      <c r="C21" s="155"/>
      <c r="D21" s="155"/>
      <c r="E21" s="155"/>
      <c r="F21" s="155"/>
      <c r="G21" s="155"/>
      <c r="H21" s="155"/>
      <c r="I21" s="155"/>
      <c r="J21" s="155"/>
    </row>
    <row r="22" spans="1:18">
      <c r="B22" s="278" t="s">
        <v>603</v>
      </c>
      <c r="C22" s="155"/>
      <c r="D22" s="155"/>
      <c r="E22" s="155"/>
      <c r="F22" s="155"/>
      <c r="G22" s="155"/>
      <c r="H22" s="155"/>
      <c r="I22" s="155"/>
      <c r="J22" s="155"/>
    </row>
    <row r="23" spans="1:18">
      <c r="B23" s="278" t="s">
        <v>604</v>
      </c>
      <c r="C23" s="155"/>
      <c r="D23" s="155"/>
      <c r="E23" s="155"/>
      <c r="F23" s="155"/>
      <c r="G23" s="155"/>
      <c r="H23" s="155"/>
      <c r="I23" s="155"/>
      <c r="J23" s="155"/>
    </row>
    <row r="24" spans="1:18">
      <c r="B24" s="278" t="s">
        <v>605</v>
      </c>
      <c r="C24" s="155"/>
      <c r="D24" s="155"/>
      <c r="E24" s="155"/>
      <c r="F24" s="155"/>
      <c r="G24" s="155"/>
      <c r="H24" s="155"/>
      <c r="I24" s="155"/>
      <c r="J24" s="155"/>
    </row>
    <row r="25" spans="1:18">
      <c r="B25" s="278" t="s">
        <v>606</v>
      </c>
      <c r="C25" s="155"/>
      <c r="D25" s="155"/>
      <c r="E25" s="155"/>
      <c r="F25" s="155"/>
      <c r="G25" s="155"/>
      <c r="H25" s="155"/>
      <c r="I25" s="155"/>
      <c r="J25" s="155"/>
    </row>
    <row r="26" spans="1:18">
      <c r="B26" s="278" t="s">
        <v>607</v>
      </c>
      <c r="C26" s="155"/>
      <c r="D26" s="155"/>
      <c r="E26" s="155"/>
      <c r="F26" s="155"/>
      <c r="G26" s="155"/>
      <c r="H26" s="155"/>
      <c r="I26" s="155"/>
      <c r="J26" s="155"/>
    </row>
    <row r="27" spans="1:18">
      <c r="B27" s="278" t="s">
        <v>608</v>
      </c>
      <c r="C27" s="155"/>
      <c r="D27" s="155"/>
      <c r="E27" s="155"/>
      <c r="F27" s="155"/>
      <c r="G27" s="155"/>
      <c r="H27" s="155"/>
      <c r="I27" s="155"/>
      <c r="J27" s="155"/>
    </row>
    <row r="28" spans="1:18">
      <c r="B28" s="279"/>
      <c r="C28" s="155"/>
      <c r="D28" s="155"/>
      <c r="E28" s="155"/>
      <c r="F28" s="155"/>
      <c r="G28" s="155"/>
      <c r="H28" s="155"/>
      <c r="I28" s="155"/>
      <c r="J28" s="155"/>
    </row>
    <row r="29" spans="1:18">
      <c r="A29" s="150">
        <v>1</v>
      </c>
      <c r="B29" s="278" t="s">
        <v>609</v>
      </c>
      <c r="C29" s="155"/>
      <c r="D29" s="155"/>
      <c r="E29" s="155"/>
      <c r="F29" s="155"/>
      <c r="G29" s="155"/>
      <c r="H29" s="155"/>
      <c r="I29" s="155"/>
      <c r="J29" s="155"/>
    </row>
    <row r="30" spans="1:18">
      <c r="A30" s="150">
        <v>2</v>
      </c>
      <c r="B30" s="278" t="s">
        <v>610</v>
      </c>
      <c r="C30" s="155"/>
      <c r="D30" s="155"/>
      <c r="E30" s="155"/>
      <c r="F30" s="155"/>
      <c r="G30" s="155"/>
      <c r="H30" s="155"/>
      <c r="I30" s="155"/>
      <c r="J30" s="155"/>
    </row>
    <row r="31" spans="1:18">
      <c r="A31" s="150">
        <v>3</v>
      </c>
      <c r="B31" s="278" t="s">
        <v>611</v>
      </c>
      <c r="C31" s="155"/>
      <c r="D31" s="155"/>
      <c r="E31" s="155"/>
      <c r="F31" s="155"/>
      <c r="G31" s="155"/>
      <c r="H31" s="155"/>
      <c r="I31" s="155"/>
      <c r="J31" s="155"/>
    </row>
    <row r="32" spans="1:18">
      <c r="A32" s="150">
        <v>4</v>
      </c>
      <c r="B32" s="278" t="s">
        <v>612</v>
      </c>
      <c r="C32" s="155"/>
      <c r="D32" s="155"/>
      <c r="E32" s="155"/>
      <c r="F32" s="155"/>
      <c r="G32" s="155"/>
      <c r="H32" s="155"/>
      <c r="I32" s="155"/>
      <c r="J32" s="155"/>
    </row>
  </sheetData>
  <mergeCells count="1">
    <mergeCell ref="J7:J19"/>
  </mergeCells>
  <hyperlinks>
    <hyperlink ref="F8" r:id="rId1" display="https://www.albeiti.org/site/viti-2018" xr:uid="{00000000-0004-0000-0B00-000000000000}"/>
    <hyperlink ref="F11" r:id="rId2" display="https://www.albeiti.org/site/viti-2018" xr:uid="{00000000-0004-0000-0B00-000001000000}"/>
    <hyperlink ref="F14" r:id="rId3" display="https://www.albeiti.org/site/viti-2018" xr:uid="{00000000-0004-0000-0B00-000002000000}"/>
    <hyperlink ref="F12" r:id="rId4" xr:uid="{00000000-0004-0000-0B00-000003000000}"/>
  </hyperlinks>
  <pageMargins left="0.7" right="0.7" top="0.75" bottom="0.75" header="0.3" footer="0.3"/>
  <pageSetup paperSize="8" orientation="landscape" horizontalDpi="1200" verticalDpi="1200"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L271"/>
  <sheetViews>
    <sheetView showGridLines="0" topLeftCell="A37" zoomScaleNormal="100" workbookViewId="0">
      <selection activeCell="G87" sqref="G87"/>
    </sheetView>
  </sheetViews>
  <sheetFormatPr defaultColWidth="4" defaultRowHeight="24" customHeight="1"/>
  <cols>
    <col min="1" max="1" width="4" style="4"/>
    <col min="2" max="2" width="48.5" style="4" customWidth="1"/>
    <col min="3" max="3" width="44.5" style="4" customWidth="1"/>
    <col min="4" max="4" width="38.875" style="4" customWidth="1"/>
    <col min="5" max="5" width="23" style="4" customWidth="1"/>
    <col min="6" max="10" width="26.5" style="4" customWidth="1"/>
    <col min="11" max="11" width="4" style="4" customWidth="1"/>
    <col min="12" max="33" width="4" style="4"/>
    <col min="34" max="34" width="12" style="4" bestFit="1" customWidth="1"/>
    <col min="35" max="16384" width="4" style="4"/>
  </cols>
  <sheetData>
    <row r="1" spans="1:38" ht="15.75">
      <c r="A1" s="454"/>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row>
    <row r="2" spans="1:38" s="177" customFormat="1" ht="15.75">
      <c r="A2" s="454"/>
      <c r="B2" s="524" t="s">
        <v>613</v>
      </c>
      <c r="C2" s="524"/>
      <c r="D2" s="524"/>
      <c r="E2" s="524"/>
      <c r="F2" s="524"/>
      <c r="G2" s="524"/>
      <c r="H2" s="524"/>
      <c r="I2" s="524"/>
      <c r="J2" s="52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row>
    <row r="3" spans="1:38">
      <c r="A3" s="454"/>
      <c r="B3" s="525" t="s">
        <v>35</v>
      </c>
      <c r="C3" s="525"/>
      <c r="D3" s="525"/>
      <c r="E3" s="525"/>
      <c r="F3" s="525"/>
      <c r="G3" s="525"/>
      <c r="H3" s="525"/>
      <c r="I3" s="525"/>
      <c r="J3" s="525"/>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row>
    <row r="4" spans="1:38" ht="15.75" customHeight="1">
      <c r="A4" s="454"/>
      <c r="B4" s="527" t="s">
        <v>614</v>
      </c>
      <c r="C4" s="527"/>
      <c r="D4" s="527"/>
      <c r="E4" s="527"/>
      <c r="F4" s="527"/>
      <c r="G4" s="527"/>
      <c r="H4" s="527"/>
      <c r="I4" s="527"/>
      <c r="J4" s="527"/>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row>
    <row r="5" spans="1:38" ht="15.75" customHeight="1">
      <c r="A5" s="454"/>
      <c r="B5" s="527" t="s">
        <v>615</v>
      </c>
      <c r="C5" s="527"/>
      <c r="D5" s="527"/>
      <c r="E5" s="527"/>
      <c r="F5" s="527"/>
      <c r="G5" s="527"/>
      <c r="H5" s="527"/>
      <c r="I5" s="527"/>
      <c r="J5" s="527"/>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row>
    <row r="6" spans="1:38" ht="15.75" customHeight="1">
      <c r="A6" s="454"/>
      <c r="B6" s="527" t="s">
        <v>616</v>
      </c>
      <c r="C6" s="527"/>
      <c r="D6" s="527"/>
      <c r="E6" s="527"/>
      <c r="F6" s="527"/>
      <c r="G6" s="527"/>
      <c r="H6" s="527"/>
      <c r="I6" s="527"/>
      <c r="J6" s="527"/>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row>
    <row r="7" spans="1:38" ht="15.75" customHeight="1">
      <c r="A7" s="454"/>
      <c r="B7" s="527" t="s">
        <v>617</v>
      </c>
      <c r="C7" s="527"/>
      <c r="D7" s="527"/>
      <c r="E7" s="527"/>
      <c r="F7" s="527"/>
      <c r="G7" s="527"/>
      <c r="H7" s="527"/>
      <c r="I7" s="527"/>
      <c r="J7" s="527"/>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row>
    <row r="8" spans="1:38" ht="15.75">
      <c r="A8" s="454"/>
      <c r="B8" s="579" t="s">
        <v>618</v>
      </c>
      <c r="C8" s="579"/>
      <c r="D8" s="579"/>
      <c r="E8" s="579"/>
      <c r="F8" s="579"/>
      <c r="G8" s="579"/>
      <c r="H8" s="579"/>
      <c r="I8" s="579"/>
      <c r="J8" s="579"/>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row>
    <row r="9" spans="1:38" ht="15.75">
      <c r="A9" s="454"/>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row>
    <row r="10" spans="1:38">
      <c r="A10" s="454"/>
      <c r="B10" s="580" t="s">
        <v>619</v>
      </c>
      <c r="C10" s="580"/>
      <c r="D10" s="580"/>
      <c r="E10" s="580"/>
      <c r="F10" s="580"/>
      <c r="G10" s="580"/>
      <c r="H10" s="580"/>
      <c r="I10" s="580"/>
      <c r="J10" s="580"/>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row>
    <row r="11" spans="1:38" s="61" customFormat="1" ht="25.5" customHeight="1">
      <c r="B11" s="581" t="s">
        <v>620</v>
      </c>
      <c r="C11" s="581"/>
      <c r="D11" s="581"/>
      <c r="E11" s="581"/>
      <c r="F11" s="581"/>
      <c r="G11" s="581"/>
      <c r="H11" s="581"/>
      <c r="I11" s="581"/>
      <c r="J11" s="581"/>
    </row>
    <row r="12" spans="1:38" s="62" customFormat="1" ht="15.75">
      <c r="B12" s="582"/>
      <c r="C12" s="582"/>
      <c r="D12" s="582"/>
      <c r="E12" s="582"/>
      <c r="F12" s="582"/>
      <c r="G12" s="582"/>
      <c r="H12" s="582"/>
      <c r="I12" s="582"/>
      <c r="J12" s="582"/>
    </row>
    <row r="13" spans="1:38" s="62" customFormat="1" ht="19.5">
      <c r="B13" s="571" t="s">
        <v>621</v>
      </c>
      <c r="C13" s="571"/>
      <c r="D13" s="571"/>
      <c r="E13" s="571"/>
      <c r="F13" s="571"/>
      <c r="G13" s="571"/>
      <c r="H13" s="571"/>
      <c r="I13" s="571"/>
      <c r="J13" s="571"/>
    </row>
    <row r="14" spans="1:38" s="62" customFormat="1" ht="15.75">
      <c r="B14" s="63" t="s">
        <v>622</v>
      </c>
      <c r="C14" s="63" t="s">
        <v>623</v>
      </c>
      <c r="D14" s="454" t="s">
        <v>624</v>
      </c>
      <c r="E14" s="454" t="s">
        <v>625</v>
      </c>
      <c r="F14" s="280"/>
      <c r="G14" s="281"/>
    </row>
    <row r="15" spans="1:38" s="62" customFormat="1" ht="15.75">
      <c r="B15" s="454" t="s">
        <v>585</v>
      </c>
      <c r="C15" s="454" t="s">
        <v>626</v>
      </c>
      <c r="D15" s="454"/>
      <c r="E15" s="501">
        <v>284274142.67197478</v>
      </c>
      <c r="F15" s="281"/>
      <c r="G15" s="281"/>
    </row>
    <row r="16" spans="1:38" s="62" customFormat="1" ht="15.75">
      <c r="B16" s="62" t="s">
        <v>627</v>
      </c>
      <c r="C16" s="454" t="s">
        <v>626</v>
      </c>
      <c r="D16" s="454"/>
      <c r="E16" s="501">
        <v>42331643.66262383</v>
      </c>
      <c r="F16" s="281"/>
      <c r="G16" s="454"/>
      <c r="J16" s="280"/>
      <c r="K16" s="280"/>
      <c r="L16" s="280"/>
    </row>
    <row r="17" spans="2:12" s="62" customFormat="1" ht="15.75">
      <c r="B17" s="62" t="s">
        <v>628</v>
      </c>
      <c r="C17" s="454" t="s">
        <v>629</v>
      </c>
      <c r="D17" s="454"/>
      <c r="E17" s="501">
        <v>871776.47440051846</v>
      </c>
      <c r="F17" s="281"/>
      <c r="G17" s="454"/>
      <c r="J17" s="281"/>
      <c r="K17" s="281"/>
      <c r="L17" s="281"/>
    </row>
    <row r="18" spans="2:12" s="62" customFormat="1" ht="15.75">
      <c r="B18" s="62" t="s">
        <v>630</v>
      </c>
      <c r="C18" s="454" t="s">
        <v>629</v>
      </c>
      <c r="D18" s="454"/>
      <c r="E18" s="501">
        <v>86658.642718266827</v>
      </c>
      <c r="J18" s="281"/>
      <c r="K18" s="281"/>
      <c r="L18" s="281"/>
    </row>
    <row r="19" spans="2:12" s="62" customFormat="1" ht="15.75">
      <c r="B19" s="62" t="s">
        <v>631</v>
      </c>
      <c r="C19" s="454" t="s">
        <v>629</v>
      </c>
      <c r="D19" s="454"/>
      <c r="E19" s="501">
        <v>362371.81742431252</v>
      </c>
      <c r="J19" s="281"/>
      <c r="K19" s="281"/>
      <c r="L19" s="281"/>
    </row>
    <row r="20" spans="2:12" s="62" customFormat="1" ht="15.75">
      <c r="B20" s="62" t="s">
        <v>632</v>
      </c>
      <c r="C20" s="62" t="s">
        <v>629</v>
      </c>
      <c r="D20" s="454"/>
      <c r="E20" s="64">
        <v>804261.56837329874</v>
      </c>
      <c r="J20" s="281"/>
      <c r="K20" s="281"/>
      <c r="L20" s="281"/>
    </row>
    <row r="21" spans="2:12" s="62" customFormat="1" ht="15.75">
      <c r="B21" s="62" t="s">
        <v>633</v>
      </c>
      <c r="C21" s="62" t="s">
        <v>629</v>
      </c>
      <c r="D21" s="454"/>
      <c r="E21" s="64">
        <v>33143.597815017129</v>
      </c>
      <c r="J21" s="281"/>
      <c r="K21" s="281"/>
      <c r="L21" s="281"/>
    </row>
    <row r="22" spans="2:12" s="62" customFormat="1" ht="15.75">
      <c r="B22" s="62" t="s">
        <v>634</v>
      </c>
      <c r="C22" s="62" t="s">
        <v>635</v>
      </c>
      <c r="D22" s="454"/>
      <c r="E22" s="64">
        <v>299046.38459401904</v>
      </c>
      <c r="J22" s="281"/>
      <c r="K22" s="281"/>
      <c r="L22" s="281"/>
    </row>
    <row r="23" spans="2:12" s="62" customFormat="1" ht="15.75">
      <c r="B23" s="62" t="s">
        <v>636</v>
      </c>
      <c r="C23" s="62" t="s">
        <v>637</v>
      </c>
      <c r="D23" s="454"/>
      <c r="E23" s="64">
        <v>18802535.871686146</v>
      </c>
      <c r="J23" s="281"/>
      <c r="K23" s="281"/>
      <c r="L23" s="281"/>
    </row>
    <row r="24" spans="2:12" s="62" customFormat="1" ht="15.75">
      <c r="B24" s="62" t="s">
        <v>638</v>
      </c>
      <c r="C24" s="62" t="s">
        <v>626</v>
      </c>
      <c r="D24" s="454"/>
      <c r="E24" s="64">
        <v>1500000</v>
      </c>
      <c r="J24" s="281"/>
      <c r="K24" s="281"/>
      <c r="L24" s="281"/>
    </row>
    <row r="25" spans="2:12" s="62" customFormat="1" ht="15.75">
      <c r="B25" s="62" t="s">
        <v>639</v>
      </c>
      <c r="C25" s="62" t="s">
        <v>637</v>
      </c>
      <c r="D25" s="454"/>
      <c r="E25" s="64">
        <v>0</v>
      </c>
      <c r="J25" s="281"/>
      <c r="K25" s="281"/>
      <c r="L25" s="281"/>
    </row>
    <row r="26" spans="2:12" s="62" customFormat="1" ht="15.75">
      <c r="C26" s="454"/>
      <c r="D26" s="454"/>
      <c r="E26" s="501"/>
    </row>
    <row r="27" spans="2:12" s="62" customFormat="1" ht="15.75">
      <c r="C27" s="454"/>
      <c r="D27" s="64"/>
    </row>
    <row r="28" spans="2:12" s="62" customFormat="1" ht="19.5">
      <c r="B28" s="571" t="s">
        <v>640</v>
      </c>
      <c r="C28" s="571"/>
      <c r="D28" s="571"/>
      <c r="E28" s="571"/>
      <c r="F28" s="571"/>
      <c r="G28" s="571"/>
      <c r="H28" s="571"/>
      <c r="I28" s="571"/>
      <c r="J28" s="571"/>
    </row>
    <row r="29" spans="2:12" s="62" customFormat="1" ht="15.75">
      <c r="B29" s="576" t="s">
        <v>641</v>
      </c>
      <c r="C29" s="577"/>
      <c r="D29" s="578"/>
      <c r="E29" s="280"/>
    </row>
    <row r="30" spans="2:12" s="62" customFormat="1" ht="15.75">
      <c r="B30" s="282" t="s">
        <v>642</v>
      </c>
      <c r="C30" s="283" t="s">
        <v>643</v>
      </c>
      <c r="D30" s="284" t="s">
        <v>644</v>
      </c>
    </row>
    <row r="31" spans="2:12" s="62" customFormat="1" ht="15.75"/>
    <row r="32" spans="2:12" s="62" customFormat="1" ht="15.75">
      <c r="B32" s="63" t="s">
        <v>645</v>
      </c>
      <c r="C32" s="63" t="s">
        <v>646</v>
      </c>
      <c r="D32" s="454" t="s">
        <v>647</v>
      </c>
      <c r="E32" s="454" t="s">
        <v>648</v>
      </c>
      <c r="F32" s="454" t="s">
        <v>649</v>
      </c>
      <c r="G32" s="454" t="s">
        <v>650</v>
      </c>
      <c r="H32" s="454" t="s">
        <v>651</v>
      </c>
      <c r="I32" s="454" t="s">
        <v>652</v>
      </c>
      <c r="J32" s="454" t="s">
        <v>653</v>
      </c>
    </row>
    <row r="33" spans="1:38" s="62" customFormat="1" ht="15.75">
      <c r="B33" s="285" t="s">
        <v>654</v>
      </c>
      <c r="C33" s="454" t="s">
        <v>655</v>
      </c>
      <c r="D33" s="454" t="s">
        <v>656</v>
      </c>
      <c r="E33" s="285" t="s">
        <v>657</v>
      </c>
      <c r="F33" s="285" t="s">
        <v>658</v>
      </c>
      <c r="G33" s="65"/>
      <c r="H33" s="65"/>
      <c r="I33" s="286">
        <v>127321.40542542357</v>
      </c>
      <c r="J33" s="62" t="s">
        <v>499</v>
      </c>
    </row>
    <row r="34" spans="1:38" s="62" customFormat="1" ht="15.75">
      <c r="B34" s="454" t="s">
        <v>659</v>
      </c>
      <c r="C34" s="454" t="s">
        <v>655</v>
      </c>
      <c r="D34" s="454" t="s">
        <v>660</v>
      </c>
      <c r="E34" s="454" t="s">
        <v>657</v>
      </c>
      <c r="F34" s="454" t="s">
        <v>661</v>
      </c>
      <c r="G34" s="65"/>
      <c r="H34" s="65"/>
      <c r="I34" s="64">
        <v>41461.966484584758</v>
      </c>
      <c r="J34" s="62" t="s">
        <v>499</v>
      </c>
    </row>
    <row r="35" spans="1:38" s="62" customFormat="1" ht="15.75">
      <c r="B35" s="454" t="s">
        <v>662</v>
      </c>
      <c r="C35" s="454" t="s">
        <v>655</v>
      </c>
      <c r="D35" s="454" t="s">
        <v>663</v>
      </c>
      <c r="E35" s="454" t="s">
        <v>657</v>
      </c>
      <c r="F35" s="454" t="s">
        <v>664</v>
      </c>
      <c r="G35" s="65"/>
      <c r="H35" s="65"/>
      <c r="I35" s="64">
        <v>3609251.7729839827</v>
      </c>
      <c r="J35" s="62" t="s">
        <v>499</v>
      </c>
    </row>
    <row r="36" spans="1:38" s="62" customFormat="1" ht="15.75">
      <c r="B36" s="454" t="s">
        <v>665</v>
      </c>
      <c r="C36" s="454" t="s">
        <v>655</v>
      </c>
      <c r="D36" s="454" t="s">
        <v>666</v>
      </c>
      <c r="E36" s="454" t="s">
        <v>657</v>
      </c>
      <c r="F36" s="454" t="s">
        <v>667</v>
      </c>
      <c r="G36" s="65"/>
      <c r="H36" s="65"/>
      <c r="I36" s="64">
        <v>263773.2709934265</v>
      </c>
      <c r="J36" s="62" t="s">
        <v>499</v>
      </c>
    </row>
    <row r="37" spans="1:38" s="62" customFormat="1" ht="15.75">
      <c r="B37" s="454" t="s">
        <v>668</v>
      </c>
      <c r="C37" s="454" t="s">
        <v>655</v>
      </c>
      <c r="D37" s="454" t="s">
        <v>669</v>
      </c>
      <c r="E37" s="454" t="s">
        <v>657</v>
      </c>
      <c r="F37" s="454" t="s">
        <v>658</v>
      </c>
      <c r="G37" s="65"/>
      <c r="H37" s="65"/>
      <c r="I37" s="64">
        <v>142319.6092954356</v>
      </c>
      <c r="J37" s="62" t="s">
        <v>499</v>
      </c>
    </row>
    <row r="38" spans="1:38" s="62" customFormat="1" ht="15.75">
      <c r="B38" s="459" t="s">
        <v>670</v>
      </c>
      <c r="C38" s="454" t="s">
        <v>655</v>
      </c>
      <c r="D38" s="454" t="s">
        <v>671</v>
      </c>
      <c r="E38" s="454" t="s">
        <v>657</v>
      </c>
      <c r="F38" s="454" t="s">
        <v>658</v>
      </c>
      <c r="G38" s="65"/>
      <c r="H38" s="65"/>
      <c r="I38" s="64">
        <v>856498.11128599197</v>
      </c>
      <c r="J38" s="62" t="s">
        <v>499</v>
      </c>
    </row>
    <row r="39" spans="1:38" s="62" customFormat="1" ht="15.75">
      <c r="B39" s="454" t="s">
        <v>672</v>
      </c>
      <c r="C39" s="454" t="s">
        <v>655</v>
      </c>
      <c r="D39" s="454" t="s">
        <v>673</v>
      </c>
      <c r="E39" s="454" t="s">
        <v>657</v>
      </c>
      <c r="F39" s="454" t="s">
        <v>674</v>
      </c>
      <c r="G39" s="65"/>
      <c r="H39" s="65"/>
      <c r="I39" s="64">
        <v>468371.22488658456</v>
      </c>
      <c r="J39" s="62" t="s">
        <v>499</v>
      </c>
    </row>
    <row r="40" spans="1:38" s="62" customFormat="1" ht="15.75">
      <c r="B40" s="454" t="s">
        <v>675</v>
      </c>
      <c r="C40" s="454" t="s">
        <v>655</v>
      </c>
      <c r="D40" s="454" t="s">
        <v>676</v>
      </c>
      <c r="E40" s="454" t="s">
        <v>657</v>
      </c>
      <c r="F40" s="454" t="s">
        <v>658</v>
      </c>
      <c r="G40" s="65"/>
      <c r="H40" s="65"/>
      <c r="I40" s="64">
        <v>68936.607721507258</v>
      </c>
      <c r="J40" s="62" t="s">
        <v>499</v>
      </c>
    </row>
    <row r="41" spans="1:38" s="62" customFormat="1" ht="15.75">
      <c r="B41" s="454" t="s">
        <v>677</v>
      </c>
      <c r="C41" s="454" t="s">
        <v>655</v>
      </c>
      <c r="D41" s="454" t="s">
        <v>678</v>
      </c>
      <c r="E41" s="454" t="s">
        <v>657</v>
      </c>
      <c r="F41" s="454" t="s">
        <v>679</v>
      </c>
      <c r="G41" s="65"/>
      <c r="H41" s="65"/>
      <c r="I41" s="64">
        <v>136282.19609295434</v>
      </c>
      <c r="J41" s="62" t="s">
        <v>499</v>
      </c>
    </row>
    <row r="42" spans="1:38" s="62" customFormat="1" ht="15.75">
      <c r="B42" s="454" t="s">
        <v>680</v>
      </c>
      <c r="C42" s="454" t="s">
        <v>655</v>
      </c>
      <c r="D42" s="454" t="s">
        <v>681</v>
      </c>
      <c r="E42" s="454" t="s">
        <v>657</v>
      </c>
      <c r="F42" s="454" t="s">
        <v>658</v>
      </c>
      <c r="G42" s="65"/>
      <c r="H42" s="65"/>
      <c r="I42" s="64">
        <v>107577.67799277844</v>
      </c>
      <c r="J42" s="62" t="s">
        <v>499</v>
      </c>
    </row>
    <row r="43" spans="1:38" s="62" customFormat="1" ht="15.75">
      <c r="B43" s="454" t="s">
        <v>682</v>
      </c>
      <c r="C43" s="454" t="s">
        <v>655</v>
      </c>
      <c r="D43" s="454" t="s">
        <v>683</v>
      </c>
      <c r="E43" s="454" t="s">
        <v>657</v>
      </c>
      <c r="F43" s="454" t="s">
        <v>684</v>
      </c>
      <c r="G43" s="65"/>
      <c r="H43" s="65"/>
      <c r="I43" s="64">
        <v>227167.69743542263</v>
      </c>
      <c r="J43" s="62" t="s">
        <v>499</v>
      </c>
    </row>
    <row r="44" spans="1:38" s="62" customFormat="1" ht="15.75">
      <c r="B44" s="459" t="s">
        <v>685</v>
      </c>
      <c r="C44" s="454" t="s">
        <v>655</v>
      </c>
      <c r="D44" s="454" t="s">
        <v>686</v>
      </c>
      <c r="E44" s="454" t="s">
        <v>657</v>
      </c>
      <c r="F44" s="454" t="s">
        <v>658</v>
      </c>
      <c r="G44" s="65"/>
      <c r="H44" s="65"/>
      <c r="I44" s="64">
        <v>108134.8578835293</v>
      </c>
      <c r="J44" s="62" t="s">
        <v>499</v>
      </c>
    </row>
    <row r="45" spans="1:38" s="62" customFormat="1" ht="15.75">
      <c r="B45" s="454" t="s">
        <v>687</v>
      </c>
      <c r="C45" s="454" t="s">
        <v>655</v>
      </c>
      <c r="D45" s="454" t="s">
        <v>688</v>
      </c>
      <c r="E45" s="454" t="s">
        <v>657</v>
      </c>
      <c r="F45" s="454" t="s">
        <v>667</v>
      </c>
      <c r="G45" s="65"/>
      <c r="H45" s="65"/>
      <c r="I45" s="64">
        <v>609899.66669752798</v>
      </c>
      <c r="J45" s="62" t="s">
        <v>499</v>
      </c>
    </row>
    <row r="46" spans="1:38" ht="15.75">
      <c r="A46" s="62"/>
      <c r="B46" s="454" t="s">
        <v>689</v>
      </c>
      <c r="C46" s="454" t="s">
        <v>655</v>
      </c>
      <c r="D46" s="454" t="s">
        <v>690</v>
      </c>
      <c r="E46" s="454" t="s">
        <v>657</v>
      </c>
      <c r="F46" s="454" t="s">
        <v>658</v>
      </c>
      <c r="G46" s="65"/>
      <c r="H46" s="65"/>
      <c r="I46" s="64">
        <v>557865.98463105271</v>
      </c>
      <c r="J46" s="62" t="s">
        <v>499</v>
      </c>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row>
    <row r="47" spans="1:38" s="62" customFormat="1" ht="15.75">
      <c r="B47" s="454" t="s">
        <v>691</v>
      </c>
      <c r="C47" s="454" t="s">
        <v>655</v>
      </c>
      <c r="D47" s="454" t="s">
        <v>692</v>
      </c>
      <c r="E47" s="454" t="s">
        <v>657</v>
      </c>
      <c r="F47" s="454" t="s">
        <v>679</v>
      </c>
      <c r="G47" s="65"/>
      <c r="H47" s="65"/>
      <c r="I47" s="64">
        <v>71826.404962503468</v>
      </c>
      <c r="J47" s="62" t="s">
        <v>499</v>
      </c>
    </row>
    <row r="48" spans="1:38" ht="15.75">
      <c r="A48" s="62"/>
      <c r="B48" s="454" t="s">
        <v>693</v>
      </c>
      <c r="C48" s="454" t="s">
        <v>655</v>
      </c>
      <c r="D48" s="454" t="s">
        <v>694</v>
      </c>
      <c r="E48" s="454" t="s">
        <v>657</v>
      </c>
      <c r="F48" s="454" t="s">
        <v>695</v>
      </c>
      <c r="G48" s="65"/>
      <c r="H48" s="65"/>
      <c r="I48" s="64">
        <v>5392.6488288121463</v>
      </c>
      <c r="J48" s="62" t="s">
        <v>499</v>
      </c>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row>
    <row r="49" spans="1:38" s="62" customFormat="1" ht="15.75">
      <c r="B49" s="454" t="s">
        <v>696</v>
      </c>
      <c r="C49" s="454" t="s">
        <v>655</v>
      </c>
      <c r="D49" s="454" t="s">
        <v>697</v>
      </c>
      <c r="E49" s="454" t="s">
        <v>657</v>
      </c>
      <c r="F49" s="454" t="s">
        <v>695</v>
      </c>
      <c r="G49" s="65"/>
      <c r="H49" s="65"/>
      <c r="I49" s="64">
        <v>88706.610499027869</v>
      </c>
      <c r="J49" s="62" t="s">
        <v>499</v>
      </c>
    </row>
    <row r="50" spans="1:38" ht="15.75" customHeight="1">
      <c r="A50" s="62"/>
      <c r="B50" s="454" t="s">
        <v>698</v>
      </c>
      <c r="C50" s="454" t="s">
        <v>655</v>
      </c>
      <c r="D50" s="454" t="s">
        <v>699</v>
      </c>
      <c r="E50" s="454" t="s">
        <v>657</v>
      </c>
      <c r="F50" s="454" t="s">
        <v>661</v>
      </c>
      <c r="G50" s="65"/>
      <c r="H50" s="65"/>
      <c r="I50" s="64">
        <v>95043.033052495128</v>
      </c>
      <c r="J50" s="62" t="s">
        <v>499</v>
      </c>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row>
    <row r="51" spans="1:38" s="62" customFormat="1" ht="15.75">
      <c r="B51" s="454" t="s">
        <v>700</v>
      </c>
      <c r="C51" s="454" t="s">
        <v>655</v>
      </c>
      <c r="D51" s="454" t="s">
        <v>701</v>
      </c>
      <c r="E51" s="454" t="s">
        <v>657</v>
      </c>
      <c r="F51" s="454" t="s">
        <v>658</v>
      </c>
      <c r="G51" s="65"/>
      <c r="H51" s="65"/>
      <c r="I51" s="64">
        <v>104643.62559022312</v>
      </c>
      <c r="J51" s="62" t="s">
        <v>499</v>
      </c>
    </row>
    <row r="52" spans="1:38" s="62" customFormat="1" ht="15.75">
      <c r="B52" s="454" t="s">
        <v>702</v>
      </c>
      <c r="C52" s="454" t="s">
        <v>655</v>
      </c>
      <c r="D52" s="454" t="s">
        <v>703</v>
      </c>
      <c r="E52" s="454" t="s">
        <v>657</v>
      </c>
      <c r="F52" s="454" t="s">
        <v>661</v>
      </c>
      <c r="G52" s="65"/>
      <c r="H52" s="65"/>
      <c r="I52" s="64">
        <v>3782.3720025923526</v>
      </c>
      <c r="J52" s="62" t="s">
        <v>499</v>
      </c>
    </row>
    <row r="53" spans="1:38" ht="15.75">
      <c r="A53" s="62"/>
      <c r="B53" s="454" t="s">
        <v>704</v>
      </c>
      <c r="C53" s="454" t="s">
        <v>655</v>
      </c>
      <c r="D53" s="454" t="s">
        <v>705</v>
      </c>
      <c r="E53" s="454" t="s">
        <v>657</v>
      </c>
      <c r="F53" s="454" t="s">
        <v>661</v>
      </c>
      <c r="G53" s="65"/>
      <c r="H53" s="65"/>
      <c r="I53" s="64">
        <v>1162824.9421349873</v>
      </c>
      <c r="J53" s="62" t="s">
        <v>499</v>
      </c>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row>
    <row r="54" spans="1:38" ht="15.75">
      <c r="A54" s="62"/>
      <c r="B54" s="454" t="s">
        <v>706</v>
      </c>
      <c r="C54" s="454" t="s">
        <v>655</v>
      </c>
      <c r="D54" s="454" t="s">
        <v>707</v>
      </c>
      <c r="E54" s="454" t="s">
        <v>657</v>
      </c>
      <c r="F54" s="454" t="s">
        <v>658</v>
      </c>
      <c r="G54" s="65"/>
      <c r="H54" s="65"/>
      <c r="I54" s="64">
        <v>678731.71928525134</v>
      </c>
      <c r="J54" s="62" t="s">
        <v>499</v>
      </c>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row>
    <row r="55" spans="1:38" ht="16.5" customHeight="1">
      <c r="A55" s="62"/>
      <c r="B55" s="454" t="s">
        <v>708</v>
      </c>
      <c r="C55" s="454" t="s">
        <v>655</v>
      </c>
      <c r="D55" s="454" t="s">
        <v>709</v>
      </c>
      <c r="E55" s="454" t="s">
        <v>657</v>
      </c>
      <c r="F55" s="454" t="s">
        <v>679</v>
      </c>
      <c r="G55" s="65"/>
      <c r="H55" s="65"/>
      <c r="I55" s="64">
        <v>642514.15609665774</v>
      </c>
      <c r="J55" s="62" t="s">
        <v>499</v>
      </c>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row>
    <row r="56" spans="1:38" ht="15.75">
      <c r="A56" s="62"/>
      <c r="B56" s="454" t="s">
        <v>710</v>
      </c>
      <c r="C56" s="454" t="s">
        <v>655</v>
      </c>
      <c r="D56" s="454" t="s">
        <v>711</v>
      </c>
      <c r="E56" s="454" t="s">
        <v>657</v>
      </c>
      <c r="F56" s="454" t="s">
        <v>658</v>
      </c>
      <c r="G56" s="65"/>
      <c r="H56" s="65"/>
      <c r="I56" s="64">
        <v>474609.8046477178</v>
      </c>
      <c r="J56" s="62" t="s">
        <v>499</v>
      </c>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row>
    <row r="57" spans="1:38" ht="15.75">
      <c r="A57" s="62"/>
      <c r="B57" s="454" t="s">
        <v>712</v>
      </c>
      <c r="C57" s="454" t="s">
        <v>655</v>
      </c>
      <c r="D57" s="454" t="s">
        <v>713</v>
      </c>
      <c r="E57" s="454" t="s">
        <v>657</v>
      </c>
      <c r="F57" s="454" t="s">
        <v>658</v>
      </c>
      <c r="G57" s="65"/>
      <c r="H57" s="65"/>
      <c r="I57" s="64">
        <v>109759.6426256828</v>
      </c>
      <c r="J57" s="62" t="s">
        <v>499</v>
      </c>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row>
    <row r="58" spans="1:38" ht="15.75">
      <c r="A58" s="62"/>
      <c r="B58" s="454" t="s">
        <v>714</v>
      </c>
      <c r="C58" s="454" t="s">
        <v>655</v>
      </c>
      <c r="D58" s="454" t="s">
        <v>715</v>
      </c>
      <c r="E58" s="454" t="s">
        <v>657</v>
      </c>
      <c r="F58" s="454" t="s">
        <v>658</v>
      </c>
      <c r="G58" s="65"/>
      <c r="H58" s="65"/>
      <c r="I58" s="64">
        <v>7308691.6118877875</v>
      </c>
      <c r="J58" s="62" t="s">
        <v>499</v>
      </c>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row>
    <row r="59" spans="1:38" ht="15.75">
      <c r="A59" s="62"/>
      <c r="B59" s="454" t="s">
        <v>716</v>
      </c>
      <c r="C59" s="454" t="s">
        <v>655</v>
      </c>
      <c r="D59" s="454" t="s">
        <v>717</v>
      </c>
      <c r="E59" s="454" t="s">
        <v>657</v>
      </c>
      <c r="F59" s="454" t="s">
        <v>684</v>
      </c>
      <c r="G59" s="65"/>
      <c r="H59" s="65"/>
      <c r="I59" s="64">
        <v>110813.27654846772</v>
      </c>
      <c r="J59" s="62" t="s">
        <v>499</v>
      </c>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row>
    <row r="60" spans="1:38" ht="15.75">
      <c r="A60" s="62"/>
      <c r="B60" s="454" t="s">
        <v>718</v>
      </c>
      <c r="C60" s="454" t="s">
        <v>655</v>
      </c>
      <c r="D60" s="454" t="s">
        <v>719</v>
      </c>
      <c r="E60" s="454" t="s">
        <v>657</v>
      </c>
      <c r="F60" s="454" t="s">
        <v>658</v>
      </c>
      <c r="G60" s="65"/>
      <c r="H60" s="65"/>
      <c r="I60" s="64">
        <v>660311.45264327375</v>
      </c>
      <c r="J60" s="62" t="s">
        <v>499</v>
      </c>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row>
    <row r="61" spans="1:38" ht="15.75">
      <c r="A61" s="62"/>
      <c r="B61" s="454" t="s">
        <v>720</v>
      </c>
      <c r="C61" s="454" t="s">
        <v>655</v>
      </c>
      <c r="D61" s="454" t="s">
        <v>721</v>
      </c>
      <c r="E61" s="454" t="s">
        <v>657</v>
      </c>
      <c r="F61" s="454" t="s">
        <v>658</v>
      </c>
      <c r="G61" s="65"/>
      <c r="H61" s="65"/>
      <c r="I61" s="64">
        <v>241892.41736876214</v>
      </c>
      <c r="J61" s="62" t="s">
        <v>499</v>
      </c>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row>
    <row r="62" spans="1:38" s="62" customFormat="1" ht="15.75">
      <c r="B62" s="454" t="s">
        <v>722</v>
      </c>
      <c r="C62" s="454" t="s">
        <v>655</v>
      </c>
      <c r="D62" s="454" t="s">
        <v>723</v>
      </c>
      <c r="E62" s="454" t="s">
        <v>657</v>
      </c>
      <c r="F62" s="454" t="s">
        <v>724</v>
      </c>
      <c r="G62" s="65"/>
      <c r="H62" s="65"/>
      <c r="I62" s="64">
        <v>47738.033515415234</v>
      </c>
      <c r="J62" s="62" t="s">
        <v>499</v>
      </c>
    </row>
    <row r="63" spans="1:38" ht="15.75">
      <c r="A63" s="62"/>
      <c r="B63" s="454" t="s">
        <v>725</v>
      </c>
      <c r="C63" s="454" t="s">
        <v>655</v>
      </c>
      <c r="D63" s="454" t="s">
        <v>726</v>
      </c>
      <c r="E63" s="454" t="s">
        <v>657</v>
      </c>
      <c r="F63" s="454" t="s">
        <v>695</v>
      </c>
      <c r="G63" s="65"/>
      <c r="H63" s="65"/>
      <c r="I63" s="64">
        <v>10982.436811406351</v>
      </c>
      <c r="J63" s="62" t="s">
        <v>499</v>
      </c>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row>
    <row r="64" spans="1:38" ht="15.75">
      <c r="A64" s="62"/>
      <c r="B64" s="454" t="s">
        <v>727</v>
      </c>
      <c r="C64" s="454" t="s">
        <v>655</v>
      </c>
      <c r="D64" s="454" t="s">
        <v>728</v>
      </c>
      <c r="E64" s="454" t="s">
        <v>657</v>
      </c>
      <c r="F64" s="454" t="s">
        <v>658</v>
      </c>
      <c r="G64" s="65"/>
      <c r="H64" s="65"/>
      <c r="I64" s="64">
        <v>304899.77779835201</v>
      </c>
      <c r="J64" s="62" t="s">
        <v>499</v>
      </c>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row>
    <row r="65" spans="1:38" ht="15.75">
      <c r="A65" s="62"/>
      <c r="B65" s="454" t="s">
        <v>729</v>
      </c>
      <c r="C65" s="454" t="s">
        <v>655</v>
      </c>
      <c r="D65" s="454" t="s">
        <v>730</v>
      </c>
      <c r="E65" s="454" t="s">
        <v>657</v>
      </c>
      <c r="F65" s="454" t="s">
        <v>684</v>
      </c>
      <c r="G65" s="65"/>
      <c r="H65" s="65"/>
      <c r="I65" s="64">
        <v>193821.48875104156</v>
      </c>
      <c r="J65" s="62" t="s">
        <v>499</v>
      </c>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row>
    <row r="66" spans="1:38" ht="15.75">
      <c r="A66" s="62"/>
      <c r="B66" s="454" t="s">
        <v>731</v>
      </c>
      <c r="C66" s="454" t="s">
        <v>655</v>
      </c>
      <c r="D66" s="454" t="s">
        <v>732</v>
      </c>
      <c r="E66" s="454" t="s">
        <v>657</v>
      </c>
      <c r="F66" s="454" t="s">
        <v>658</v>
      </c>
      <c r="G66" s="65"/>
      <c r="H66" s="65"/>
      <c r="I66" s="64">
        <v>243544.31997037309</v>
      </c>
      <c r="J66" s="62" t="s">
        <v>499</v>
      </c>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row>
    <row r="67" spans="1:38" ht="15.75">
      <c r="A67" s="62"/>
      <c r="B67" s="459" t="s">
        <v>733</v>
      </c>
      <c r="C67" s="454" t="s">
        <v>655</v>
      </c>
      <c r="D67" s="454" t="s">
        <v>734</v>
      </c>
      <c r="E67" s="454" t="s">
        <v>657</v>
      </c>
      <c r="F67" s="454" t="s">
        <v>658</v>
      </c>
      <c r="G67" s="65"/>
      <c r="H67" s="65"/>
      <c r="I67" s="64">
        <v>43258.244606980836</v>
      </c>
      <c r="J67" s="62" t="s">
        <v>499</v>
      </c>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row>
    <row r="68" spans="1:38" ht="15.75">
      <c r="A68" s="62"/>
      <c r="B68" s="459" t="s">
        <v>735</v>
      </c>
      <c r="C68" s="454" t="s">
        <v>655</v>
      </c>
      <c r="D68" s="454" t="s">
        <v>736</v>
      </c>
      <c r="E68" s="454" t="s">
        <v>657</v>
      </c>
      <c r="F68" s="454" t="s">
        <v>658</v>
      </c>
      <c r="G68" s="65"/>
      <c r="H68" s="65"/>
      <c r="I68" s="64">
        <v>55970.336079992594</v>
      </c>
      <c r="J68" s="62" t="s">
        <v>499</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row>
    <row r="69" spans="1:38" ht="15.75">
      <c r="A69" s="62"/>
      <c r="B69" s="454" t="s">
        <v>737</v>
      </c>
      <c r="C69" s="454" t="s">
        <v>655</v>
      </c>
      <c r="D69" s="454" t="s">
        <v>738</v>
      </c>
      <c r="E69" s="454" t="s">
        <v>657</v>
      </c>
      <c r="F69" s="454" t="s">
        <v>658</v>
      </c>
      <c r="G69" s="65"/>
      <c r="H69" s="65"/>
      <c r="I69" s="64">
        <v>72853.282103508929</v>
      </c>
      <c r="J69" s="62" t="s">
        <v>499</v>
      </c>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row>
    <row r="70" spans="1:38" ht="15" customHeight="1">
      <c r="A70" s="62"/>
      <c r="B70" s="454" t="s">
        <v>739</v>
      </c>
      <c r="C70" s="454" t="s">
        <v>655</v>
      </c>
      <c r="D70" s="454" t="s">
        <v>740</v>
      </c>
      <c r="E70" s="454" t="s">
        <v>657</v>
      </c>
      <c r="F70" s="454" t="s">
        <v>695</v>
      </c>
      <c r="G70" s="65"/>
      <c r="H70" s="65"/>
      <c r="I70" s="64">
        <v>33800.870289787978</v>
      </c>
      <c r="J70" s="62" t="s">
        <v>499</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row>
    <row r="71" spans="1:38" ht="15" customHeight="1">
      <c r="A71" s="62"/>
      <c r="B71" s="454" t="s">
        <v>741</v>
      </c>
      <c r="C71" s="454" t="s">
        <v>655</v>
      </c>
      <c r="D71" s="454" t="s">
        <v>742</v>
      </c>
      <c r="E71" s="454" t="s">
        <v>657</v>
      </c>
      <c r="F71" s="454" t="s">
        <v>658</v>
      </c>
      <c r="G71" s="65"/>
      <c r="H71" s="65"/>
      <c r="I71" s="64">
        <v>140489.23247847421</v>
      </c>
      <c r="J71" s="62" t="s">
        <v>499</v>
      </c>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row>
    <row r="72" spans="1:38" ht="15.75">
      <c r="A72" s="62"/>
      <c r="B72" s="454" t="s">
        <v>743</v>
      </c>
      <c r="C72" s="454" t="s">
        <v>655</v>
      </c>
      <c r="D72" s="454" t="s">
        <v>744</v>
      </c>
      <c r="E72" s="454" t="s">
        <v>657</v>
      </c>
      <c r="F72" s="454" t="s">
        <v>658</v>
      </c>
      <c r="G72" s="65"/>
      <c r="H72" s="65"/>
      <c r="I72" s="64">
        <v>136578.86306823441</v>
      </c>
      <c r="J72" s="62" t="s">
        <v>499</v>
      </c>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row>
    <row r="73" spans="1:38" ht="15.75">
      <c r="A73" s="62"/>
      <c r="B73" s="454" t="s">
        <v>745</v>
      </c>
      <c r="C73" s="454" t="s">
        <v>655</v>
      </c>
      <c r="D73" s="454" t="s">
        <v>746</v>
      </c>
      <c r="E73" s="454" t="s">
        <v>657</v>
      </c>
      <c r="F73" s="454" t="s">
        <v>664</v>
      </c>
      <c r="G73" s="65"/>
      <c r="H73" s="65"/>
      <c r="I73" s="64">
        <v>431210.89713915373</v>
      </c>
      <c r="J73" s="62" t="s">
        <v>499</v>
      </c>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row>
    <row r="74" spans="1:38" ht="18.75" customHeight="1">
      <c r="A74" s="62"/>
      <c r="B74" s="459" t="s">
        <v>747</v>
      </c>
      <c r="C74" s="454" t="s">
        <v>655</v>
      </c>
      <c r="D74" s="454" t="s">
        <v>748</v>
      </c>
      <c r="E74" s="454" t="s">
        <v>657</v>
      </c>
      <c r="F74" s="454" t="s">
        <v>658</v>
      </c>
      <c r="G74" s="65"/>
      <c r="H74" s="65"/>
      <c r="I74" s="64">
        <v>254161.77205814276</v>
      </c>
      <c r="J74" s="62" t="s">
        <v>499</v>
      </c>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row>
    <row r="75" spans="1:38" ht="15.75">
      <c r="A75" s="62"/>
      <c r="B75" s="454" t="s">
        <v>749</v>
      </c>
      <c r="C75" s="454" t="s">
        <v>655</v>
      </c>
      <c r="D75" s="454" t="s">
        <v>750</v>
      </c>
      <c r="E75" s="454" t="s">
        <v>657</v>
      </c>
      <c r="F75" s="454" t="s">
        <v>661</v>
      </c>
      <c r="G75" s="65"/>
      <c r="H75" s="65"/>
      <c r="I75" s="64">
        <v>192786.62160911027</v>
      </c>
      <c r="J75" s="62" t="s">
        <v>499</v>
      </c>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row>
    <row r="76" spans="1:38" ht="15.75">
      <c r="A76" s="62"/>
      <c r="B76" s="454" t="s">
        <v>751</v>
      </c>
      <c r="C76" s="454" t="s">
        <v>655</v>
      </c>
      <c r="D76" s="454" t="s">
        <v>752</v>
      </c>
      <c r="E76" s="454" t="s">
        <v>657</v>
      </c>
      <c r="F76" s="454" t="s">
        <v>661</v>
      </c>
      <c r="G76" s="65"/>
      <c r="H76" s="65"/>
      <c r="I76" s="64">
        <v>90400.53698731598</v>
      </c>
      <c r="J76" s="62" t="s">
        <v>499</v>
      </c>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row>
    <row r="77" spans="1:38" ht="15.75">
      <c r="A77" s="62"/>
      <c r="B77" s="454" t="s">
        <v>753</v>
      </c>
      <c r="C77" s="454" t="s">
        <v>655</v>
      </c>
      <c r="D77" s="454" t="s">
        <v>754</v>
      </c>
      <c r="E77" s="454" t="s">
        <v>657</v>
      </c>
      <c r="F77" s="454" t="s">
        <v>658</v>
      </c>
      <c r="G77" s="65"/>
      <c r="H77" s="65"/>
      <c r="I77" s="64">
        <v>38995.361540598089</v>
      </c>
      <c r="J77" s="62" t="s">
        <v>499</v>
      </c>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row>
    <row r="78" spans="1:38" ht="15.75">
      <c r="A78" s="62"/>
      <c r="B78" s="454" t="s">
        <v>755</v>
      </c>
      <c r="C78" s="454" t="s">
        <v>655</v>
      </c>
      <c r="D78" s="454" t="s">
        <v>756</v>
      </c>
      <c r="E78" s="454" t="s">
        <v>657</v>
      </c>
      <c r="F78" s="454" t="s">
        <v>658</v>
      </c>
      <c r="G78" s="65"/>
      <c r="H78" s="65"/>
      <c r="I78" s="64">
        <v>83347.597444681043</v>
      </c>
      <c r="J78" s="62" t="s">
        <v>499</v>
      </c>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row>
    <row r="79" spans="1:38" ht="15.75">
      <c r="A79" s="62"/>
      <c r="B79" s="454" t="s">
        <v>757</v>
      </c>
      <c r="C79" s="454" t="s">
        <v>655</v>
      </c>
      <c r="D79" s="454" t="s">
        <v>758</v>
      </c>
      <c r="E79" s="454" t="s">
        <v>657</v>
      </c>
      <c r="F79" s="454" t="s">
        <v>658</v>
      </c>
      <c r="G79" s="65"/>
      <c r="H79" s="65"/>
      <c r="I79" s="64">
        <v>71069.419498194606</v>
      </c>
      <c r="J79" s="62" t="s">
        <v>499</v>
      </c>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row>
    <row r="80" spans="1:38" ht="15.75">
      <c r="A80" s="62"/>
      <c r="B80" s="454" t="s">
        <v>759</v>
      </c>
      <c r="C80" s="454" t="s">
        <v>655</v>
      </c>
      <c r="D80" s="454" t="s">
        <v>760</v>
      </c>
      <c r="E80" s="454" t="s">
        <v>657</v>
      </c>
      <c r="F80" s="454" t="s">
        <v>658</v>
      </c>
      <c r="G80" s="65"/>
      <c r="H80" s="65"/>
      <c r="I80" s="64">
        <v>352517.84094065364</v>
      </c>
      <c r="J80" s="62" t="s">
        <v>499</v>
      </c>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row>
    <row r="81" spans="1:38" ht="15.75">
      <c r="A81" s="62"/>
      <c r="B81" s="454" t="s">
        <v>761</v>
      </c>
      <c r="C81" s="454" t="s">
        <v>655</v>
      </c>
      <c r="D81" s="454" t="s">
        <v>762</v>
      </c>
      <c r="E81" s="454" t="s">
        <v>657</v>
      </c>
      <c r="F81" s="454" t="s">
        <v>658</v>
      </c>
      <c r="G81" s="65"/>
      <c r="H81" s="65"/>
      <c r="I81" s="64">
        <v>454741.65355059714</v>
      </c>
      <c r="J81" s="62" t="s">
        <v>499</v>
      </c>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row>
    <row r="82" spans="1:38" ht="15.75">
      <c r="A82" s="62"/>
      <c r="B82" s="454" t="s">
        <v>763</v>
      </c>
      <c r="C82" s="454" t="s">
        <v>655</v>
      </c>
      <c r="D82" s="454" t="s">
        <v>764</v>
      </c>
      <c r="E82" s="454" t="s">
        <v>657</v>
      </c>
      <c r="F82" s="454" t="s">
        <v>679</v>
      </c>
      <c r="G82" s="65"/>
      <c r="H82" s="65"/>
      <c r="I82" s="64">
        <v>36961.45727247477</v>
      </c>
      <c r="J82" s="62" t="s">
        <v>499</v>
      </c>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row>
    <row r="83" spans="1:38" ht="15.75">
      <c r="A83" s="62"/>
      <c r="B83" s="454" t="s">
        <v>765</v>
      </c>
      <c r="C83" s="454" t="s">
        <v>655</v>
      </c>
      <c r="D83" s="454" t="s">
        <v>766</v>
      </c>
      <c r="E83" s="454" t="s">
        <v>657</v>
      </c>
      <c r="F83" s="454" t="s">
        <v>658</v>
      </c>
      <c r="G83" s="65"/>
      <c r="H83" s="65"/>
      <c r="I83" s="64">
        <v>554469.35468938062</v>
      </c>
      <c r="J83" s="62" t="s">
        <v>499</v>
      </c>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row>
    <row r="84" spans="1:38" ht="15.75">
      <c r="A84" s="62"/>
      <c r="B84" s="454" t="s">
        <v>767</v>
      </c>
      <c r="C84" s="454" t="s">
        <v>655</v>
      </c>
      <c r="D84" s="454" t="s">
        <v>768</v>
      </c>
      <c r="E84" s="454" t="s">
        <v>657</v>
      </c>
      <c r="F84" s="454" t="s">
        <v>658</v>
      </c>
      <c r="G84" s="65"/>
      <c r="H84" s="65"/>
      <c r="I84" s="64">
        <v>2560.2073882047957</v>
      </c>
      <c r="J84" s="62" t="s">
        <v>499</v>
      </c>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row>
    <row r="85" spans="1:38" ht="15.75">
      <c r="A85" s="62"/>
      <c r="B85" s="454" t="s">
        <v>769</v>
      </c>
      <c r="C85" s="454" t="s">
        <v>655</v>
      </c>
      <c r="D85" s="454" t="s">
        <v>770</v>
      </c>
      <c r="E85" s="454" t="s">
        <v>657</v>
      </c>
      <c r="F85" s="454" t="s">
        <v>658</v>
      </c>
      <c r="G85" s="65"/>
      <c r="H85" s="65"/>
      <c r="I85" s="64">
        <v>34037.598370521249</v>
      </c>
      <c r="J85" s="62" t="s">
        <v>499</v>
      </c>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row>
    <row r="86" spans="1:38" ht="15.75">
      <c r="A86" s="62"/>
      <c r="B86" s="454" t="s">
        <v>771</v>
      </c>
      <c r="C86" s="454" t="s">
        <v>655</v>
      </c>
      <c r="D86" s="454" t="s">
        <v>772</v>
      </c>
      <c r="E86" s="454" t="s">
        <v>657</v>
      </c>
      <c r="F86" s="454" t="s">
        <v>658</v>
      </c>
      <c r="G86" s="65"/>
      <c r="H86" s="65"/>
      <c r="I86" s="64">
        <v>121815.89667623368</v>
      </c>
      <c r="J86" s="62" t="s">
        <v>499</v>
      </c>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row>
    <row r="87" spans="1:38" ht="15.75">
      <c r="A87" s="62"/>
      <c r="B87" s="454" t="s">
        <v>773</v>
      </c>
      <c r="C87" s="454" t="s">
        <v>655</v>
      </c>
      <c r="D87" s="454" t="s">
        <v>774</v>
      </c>
      <c r="E87" s="454" t="s">
        <v>657</v>
      </c>
      <c r="F87" s="454" t="s">
        <v>775</v>
      </c>
      <c r="G87" s="65"/>
      <c r="H87" s="65"/>
      <c r="I87" s="64">
        <v>8555.124525506897</v>
      </c>
      <c r="J87" s="62" t="s">
        <v>499</v>
      </c>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row>
    <row r="88" spans="1:38" ht="15.75">
      <c r="A88" s="62"/>
      <c r="B88" s="454" t="s">
        <v>776</v>
      </c>
      <c r="C88" s="454" t="s">
        <v>655</v>
      </c>
      <c r="D88" s="454" t="s">
        <v>777</v>
      </c>
      <c r="E88" s="454" t="s">
        <v>657</v>
      </c>
      <c r="F88" s="454" t="s">
        <v>658</v>
      </c>
      <c r="G88" s="65"/>
      <c r="H88" s="65"/>
      <c r="I88" s="64">
        <v>520717.55393019161</v>
      </c>
      <c r="J88" s="62" t="s">
        <v>499</v>
      </c>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row>
    <row r="89" spans="1:38" ht="15.75">
      <c r="A89" s="62"/>
      <c r="B89" s="454" t="s">
        <v>778</v>
      </c>
      <c r="C89" s="454" t="s">
        <v>655</v>
      </c>
      <c r="D89" s="454" t="s">
        <v>779</v>
      </c>
      <c r="E89" s="454" t="s">
        <v>657</v>
      </c>
      <c r="F89" s="454" t="s">
        <v>679</v>
      </c>
      <c r="G89" s="65"/>
      <c r="H89" s="65"/>
      <c r="I89" s="64">
        <v>72393.111748912139</v>
      </c>
      <c r="J89" s="62" t="s">
        <v>499</v>
      </c>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row>
    <row r="90" spans="1:38" ht="15.75">
      <c r="A90" s="62"/>
      <c r="B90" s="454" t="s">
        <v>780</v>
      </c>
      <c r="C90" s="454" t="s">
        <v>655</v>
      </c>
      <c r="D90" s="454" t="s">
        <v>781</v>
      </c>
      <c r="E90" s="454" t="s">
        <v>657</v>
      </c>
      <c r="F90" s="454" t="s">
        <v>658</v>
      </c>
      <c r="G90" s="65"/>
      <c r="H90" s="65"/>
      <c r="I90" s="64">
        <v>339608.97139153781</v>
      </c>
      <c r="J90" s="62" t="s">
        <v>499</v>
      </c>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row>
    <row r="91" spans="1:38" ht="15.75">
      <c r="A91" s="62"/>
      <c r="B91" s="454" t="s">
        <v>782</v>
      </c>
      <c r="C91" s="454" t="s">
        <v>655</v>
      </c>
      <c r="D91" s="454" t="s">
        <v>783</v>
      </c>
      <c r="E91" s="454" t="s">
        <v>657</v>
      </c>
      <c r="F91" s="454" t="s">
        <v>679</v>
      </c>
      <c r="G91" s="65"/>
      <c r="H91" s="65"/>
      <c r="I91" s="64">
        <v>270726.28460327745</v>
      </c>
      <c r="J91" s="62" t="s">
        <v>499</v>
      </c>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row>
    <row r="92" spans="1:38" ht="15.75">
      <c r="A92" s="62"/>
      <c r="B92" s="454" t="s">
        <v>784</v>
      </c>
      <c r="C92" s="454" t="s">
        <v>655</v>
      </c>
      <c r="D92" s="454" t="s">
        <v>785</v>
      </c>
      <c r="E92" s="454" t="s">
        <v>657</v>
      </c>
      <c r="F92" s="454" t="s">
        <v>658</v>
      </c>
      <c r="G92" s="65"/>
      <c r="H92" s="65"/>
      <c r="I92" s="64">
        <v>239838.88528839921</v>
      </c>
      <c r="J92" s="62" t="s">
        <v>499</v>
      </c>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row>
    <row r="93" spans="1:38" ht="15.75">
      <c r="A93" s="62"/>
      <c r="B93" s="454" t="s">
        <v>786</v>
      </c>
      <c r="C93" s="454" t="s">
        <v>655</v>
      </c>
      <c r="D93" s="454" t="s">
        <v>787</v>
      </c>
      <c r="E93" s="454" t="s">
        <v>657</v>
      </c>
      <c r="F93" s="454" t="s">
        <v>661</v>
      </c>
      <c r="G93" s="65"/>
      <c r="H93" s="65"/>
      <c r="I93" s="64">
        <v>42320.923988519578</v>
      </c>
      <c r="J93" s="62" t="s">
        <v>499</v>
      </c>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row>
    <row r="94" spans="1:38" ht="15.75">
      <c r="A94" s="62"/>
      <c r="B94" s="454" t="s">
        <v>788</v>
      </c>
      <c r="C94" s="454" t="s">
        <v>655</v>
      </c>
      <c r="D94" s="454" t="s">
        <v>789</v>
      </c>
      <c r="E94" s="454" t="s">
        <v>657</v>
      </c>
      <c r="F94" s="454" t="s">
        <v>658</v>
      </c>
      <c r="G94" s="65"/>
      <c r="H94" s="65"/>
      <c r="I94" s="64">
        <v>487235.95963336725</v>
      </c>
      <c r="J94" s="62" t="s">
        <v>499</v>
      </c>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row>
    <row r="95" spans="1:38" ht="15.75">
      <c r="A95" s="62"/>
      <c r="B95" s="459" t="s">
        <v>790</v>
      </c>
      <c r="C95" s="454" t="s">
        <v>655</v>
      </c>
      <c r="D95" s="454" t="s">
        <v>791</v>
      </c>
      <c r="E95" s="454" t="s">
        <v>657</v>
      </c>
      <c r="F95" s="454" t="s">
        <v>658</v>
      </c>
      <c r="G95" s="65"/>
      <c r="H95" s="65"/>
      <c r="I95" s="64">
        <v>314193.1858161281</v>
      </c>
      <c r="J95" s="62" t="s">
        <v>499</v>
      </c>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row>
    <row r="96" spans="1:38" ht="24" customHeight="1">
      <c r="A96" s="62"/>
      <c r="B96" s="459" t="s">
        <v>792</v>
      </c>
      <c r="C96" s="454" t="s">
        <v>655</v>
      </c>
      <c r="D96" s="454" t="s">
        <v>793</v>
      </c>
      <c r="E96" s="454" t="s">
        <v>657</v>
      </c>
      <c r="F96" s="454" t="s">
        <v>658</v>
      </c>
      <c r="G96" s="65"/>
      <c r="H96" s="65"/>
      <c r="I96" s="64">
        <v>44034.117211369317</v>
      </c>
      <c r="J96" s="62" t="s">
        <v>499</v>
      </c>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row>
    <row r="97" spans="1:38" ht="24" customHeight="1">
      <c r="A97" s="62"/>
      <c r="B97" s="459" t="s">
        <v>794</v>
      </c>
      <c r="C97" s="454" t="s">
        <v>655</v>
      </c>
      <c r="D97" s="454" t="s">
        <v>795</v>
      </c>
      <c r="E97" s="454" t="s">
        <v>657</v>
      </c>
      <c r="F97" s="454" t="s">
        <v>658</v>
      </c>
      <c r="G97" s="65"/>
      <c r="H97" s="65"/>
      <c r="I97" s="64">
        <v>157157.44838440884</v>
      </c>
      <c r="J97" s="62" t="s">
        <v>499</v>
      </c>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row>
    <row r="98" spans="1:38" ht="24" customHeight="1">
      <c r="A98" s="62"/>
      <c r="B98" s="454" t="s">
        <v>796</v>
      </c>
      <c r="C98" s="454" t="s">
        <v>655</v>
      </c>
      <c r="D98" s="454" t="s">
        <v>797</v>
      </c>
      <c r="E98" s="454" t="s">
        <v>657</v>
      </c>
      <c r="F98" s="454" t="s">
        <v>661</v>
      </c>
      <c r="G98" s="65"/>
      <c r="H98" s="65"/>
      <c r="I98" s="64">
        <v>314461.84612535877</v>
      </c>
      <c r="J98" s="62" t="s">
        <v>499</v>
      </c>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row>
    <row r="99" spans="1:38" ht="24" customHeight="1">
      <c r="A99" s="62"/>
      <c r="B99" s="454" t="s">
        <v>798</v>
      </c>
      <c r="C99" s="454" t="s">
        <v>655</v>
      </c>
      <c r="D99" s="454" t="s">
        <v>799</v>
      </c>
      <c r="E99" s="454" t="s">
        <v>657</v>
      </c>
      <c r="F99" s="454" t="s">
        <v>679</v>
      </c>
      <c r="G99" s="65"/>
      <c r="H99" s="65"/>
      <c r="I99" s="64">
        <v>212142.29238033513</v>
      </c>
      <c r="J99" s="62" t="s">
        <v>499</v>
      </c>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row>
    <row r="100" spans="1:38" ht="24" customHeight="1">
      <c r="A100" s="62"/>
      <c r="B100" s="459" t="s">
        <v>800</v>
      </c>
      <c r="C100" s="454" t="s">
        <v>655</v>
      </c>
      <c r="D100" s="454" t="s">
        <v>801</v>
      </c>
      <c r="E100" s="454" t="s">
        <v>657</v>
      </c>
      <c r="F100" s="454" t="s">
        <v>658</v>
      </c>
      <c r="G100" s="65"/>
      <c r="H100" s="65"/>
      <c r="I100" s="64">
        <v>186687.41783168225</v>
      </c>
      <c r="J100" s="62" t="s">
        <v>499</v>
      </c>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row>
    <row r="101" spans="1:38" ht="24" customHeight="1">
      <c r="A101" s="62"/>
      <c r="B101" s="454" t="s">
        <v>802</v>
      </c>
      <c r="C101" s="454" t="s">
        <v>655</v>
      </c>
      <c r="D101" s="454" t="s">
        <v>803</v>
      </c>
      <c r="E101" s="454" t="s">
        <v>657</v>
      </c>
      <c r="F101" s="454" t="s">
        <v>661</v>
      </c>
      <c r="G101" s="65"/>
      <c r="H101" s="65"/>
      <c r="I101" s="64">
        <v>128821.59059346357</v>
      </c>
      <c r="J101" s="62" t="s">
        <v>499</v>
      </c>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row>
    <row r="102" spans="1:38" ht="24" customHeight="1">
      <c r="A102" s="62"/>
      <c r="B102" s="454" t="s">
        <v>804</v>
      </c>
      <c r="C102" s="454" t="s">
        <v>655</v>
      </c>
      <c r="D102" s="454" t="s">
        <v>805</v>
      </c>
      <c r="E102" s="454" t="s">
        <v>657</v>
      </c>
      <c r="F102" s="454" t="s">
        <v>695</v>
      </c>
      <c r="G102" s="65"/>
      <c r="H102" s="65"/>
      <c r="I102" s="64">
        <v>176119.61855383759</v>
      </c>
      <c r="J102" s="62" t="s">
        <v>499</v>
      </c>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row>
    <row r="103" spans="1:38" ht="24" customHeight="1">
      <c r="A103" s="62"/>
      <c r="B103" s="454" t="s">
        <v>806</v>
      </c>
      <c r="C103" s="454" t="s">
        <v>655</v>
      </c>
      <c r="D103" s="454" t="s">
        <v>807</v>
      </c>
      <c r="E103" s="454" t="s">
        <v>657</v>
      </c>
      <c r="F103" s="454" t="s">
        <v>658</v>
      </c>
      <c r="G103" s="65"/>
      <c r="H103" s="65"/>
      <c r="I103" s="64">
        <v>201481.06656791037</v>
      </c>
      <c r="J103" s="62" t="s">
        <v>499</v>
      </c>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row>
    <row r="104" spans="1:38" ht="24" customHeight="1">
      <c r="A104" s="62"/>
      <c r="B104" s="454" t="s">
        <v>808</v>
      </c>
      <c r="C104" s="454" t="s">
        <v>655</v>
      </c>
      <c r="D104" s="454" t="s">
        <v>809</v>
      </c>
      <c r="E104" s="454" t="s">
        <v>657</v>
      </c>
      <c r="F104" s="454" t="s">
        <v>775</v>
      </c>
      <c r="G104" s="65"/>
      <c r="H104" s="65"/>
      <c r="I104" s="64">
        <v>50167.225256920654</v>
      </c>
      <c r="J104" s="62" t="s">
        <v>499</v>
      </c>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row>
    <row r="105" spans="1:38" ht="24" customHeight="1">
      <c r="A105" s="62"/>
      <c r="B105" s="454" t="s">
        <v>810</v>
      </c>
      <c r="C105" s="454" t="s">
        <v>655</v>
      </c>
      <c r="D105" s="454" t="s">
        <v>811</v>
      </c>
      <c r="E105" s="454" t="s">
        <v>657</v>
      </c>
      <c r="F105" s="454" t="s">
        <v>658</v>
      </c>
      <c r="G105" s="65"/>
      <c r="H105" s="65"/>
      <c r="I105" s="64">
        <v>111736.50587908526</v>
      </c>
      <c r="J105" s="62" t="s">
        <v>499</v>
      </c>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row>
    <row r="106" spans="1:38" ht="24" customHeight="1">
      <c r="A106" s="62"/>
      <c r="B106" s="454" t="s">
        <v>812</v>
      </c>
      <c r="C106" s="454" t="s">
        <v>655</v>
      </c>
      <c r="D106" s="454" t="s">
        <v>813</v>
      </c>
      <c r="E106" s="454" t="s">
        <v>657</v>
      </c>
      <c r="F106" s="454" t="s">
        <v>658</v>
      </c>
      <c r="G106" s="65"/>
      <c r="H106" s="65"/>
      <c r="I106" s="64">
        <v>184658.42977502084</v>
      </c>
      <c r="J106" s="62" t="s">
        <v>499</v>
      </c>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row>
    <row r="107" spans="1:38" ht="24" customHeight="1">
      <c r="A107" s="62"/>
      <c r="B107" s="454" t="s">
        <v>814</v>
      </c>
      <c r="C107" s="454" t="s">
        <v>655</v>
      </c>
      <c r="D107" s="454" t="s">
        <v>815</v>
      </c>
      <c r="E107" s="454" t="s">
        <v>657</v>
      </c>
      <c r="F107" s="454" t="s">
        <v>724</v>
      </c>
      <c r="G107" s="65"/>
      <c r="H107" s="65"/>
      <c r="I107" s="64">
        <v>30922.794185723542</v>
      </c>
      <c r="J107" s="62" t="s">
        <v>499</v>
      </c>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row>
    <row r="108" spans="1:38" ht="24" customHeight="1">
      <c r="A108" s="62"/>
      <c r="B108" s="454" t="s">
        <v>816</v>
      </c>
      <c r="C108" s="454" t="s">
        <v>655</v>
      </c>
      <c r="D108" s="454" t="s">
        <v>817</v>
      </c>
      <c r="E108" s="454" t="s">
        <v>657</v>
      </c>
      <c r="F108" s="454" t="s">
        <v>775</v>
      </c>
      <c r="G108" s="65"/>
      <c r="H108" s="65"/>
      <c r="I108" s="64">
        <v>21730.349041755391</v>
      </c>
      <c r="J108" s="62" t="s">
        <v>499</v>
      </c>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row>
    <row r="109" spans="1:38" ht="24" customHeight="1">
      <c r="A109" s="62"/>
      <c r="B109" s="454" t="s">
        <v>818</v>
      </c>
      <c r="C109" s="454" t="s">
        <v>655</v>
      </c>
      <c r="D109" s="454" t="s">
        <v>819</v>
      </c>
      <c r="E109" s="454" t="s">
        <v>657</v>
      </c>
      <c r="F109" s="454" t="s">
        <v>679</v>
      </c>
      <c r="G109" s="65"/>
      <c r="H109" s="65"/>
      <c r="I109" s="64">
        <v>22899.981483195999</v>
      </c>
      <c r="J109" s="62" t="s">
        <v>499</v>
      </c>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row>
    <row r="110" spans="1:38" ht="24" customHeight="1">
      <c r="A110" s="62"/>
      <c r="B110" s="459" t="s">
        <v>820</v>
      </c>
      <c r="C110" s="454" t="s">
        <v>655</v>
      </c>
      <c r="D110" s="454" t="s">
        <v>821</v>
      </c>
      <c r="E110" s="454" t="s">
        <v>657</v>
      </c>
      <c r="F110" s="454" t="s">
        <v>658</v>
      </c>
      <c r="G110" s="65"/>
      <c r="H110" s="65"/>
      <c r="I110" s="64">
        <v>59262.864549578742</v>
      </c>
      <c r="J110" s="62" t="s">
        <v>499</v>
      </c>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row>
    <row r="111" spans="1:38" ht="24" customHeight="1">
      <c r="A111" s="62"/>
      <c r="B111" s="454" t="s">
        <v>822</v>
      </c>
      <c r="C111" s="454" t="s">
        <v>655</v>
      </c>
      <c r="D111" s="454" t="s">
        <v>823</v>
      </c>
      <c r="E111" s="454" t="s">
        <v>657</v>
      </c>
      <c r="F111" s="454" t="s">
        <v>661</v>
      </c>
      <c r="G111" s="65"/>
      <c r="H111" s="65"/>
      <c r="I111" s="64">
        <v>2029864.6236459587</v>
      </c>
      <c r="J111" s="62" t="s">
        <v>499</v>
      </c>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row>
    <row r="112" spans="1:38" ht="24" customHeight="1">
      <c r="A112" s="62"/>
      <c r="B112" s="454" t="s">
        <v>824</v>
      </c>
      <c r="C112" s="454" t="s">
        <v>655</v>
      </c>
      <c r="D112" s="454" t="s">
        <v>825</v>
      </c>
      <c r="E112" s="454" t="s">
        <v>657</v>
      </c>
      <c r="F112" s="454" t="s">
        <v>679</v>
      </c>
      <c r="G112" s="65"/>
      <c r="H112" s="65"/>
      <c r="I112" s="64">
        <v>648025.09026941948</v>
      </c>
      <c r="J112" s="62" t="s">
        <v>499</v>
      </c>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row>
    <row r="113" spans="1:38" ht="24" customHeight="1">
      <c r="A113" s="62"/>
      <c r="B113" s="454" t="s">
        <v>826</v>
      </c>
      <c r="C113" s="454" t="s">
        <v>655</v>
      </c>
      <c r="D113" s="454" t="s">
        <v>827</v>
      </c>
      <c r="E113" s="454" t="s">
        <v>657</v>
      </c>
      <c r="F113" s="454" t="s">
        <v>695</v>
      </c>
      <c r="G113" s="65"/>
      <c r="H113" s="65"/>
      <c r="I113" s="64">
        <v>283431.03416350338</v>
      </c>
      <c r="J113" s="62" t="s">
        <v>499</v>
      </c>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row>
    <row r="114" spans="1:38" ht="24" customHeight="1">
      <c r="A114" s="62"/>
      <c r="B114" s="454" t="s">
        <v>828</v>
      </c>
      <c r="C114" s="454" t="s">
        <v>655</v>
      </c>
      <c r="D114" s="454" t="s">
        <v>829</v>
      </c>
      <c r="E114" s="454" t="s">
        <v>657</v>
      </c>
      <c r="F114" s="454" t="s">
        <v>658</v>
      </c>
      <c r="G114" s="65"/>
      <c r="H114" s="65"/>
      <c r="I114" s="64">
        <v>123936.71882233126</v>
      </c>
      <c r="J114" s="62" t="s">
        <v>499</v>
      </c>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row>
    <row r="115" spans="1:38" ht="24" customHeight="1">
      <c r="A115" s="62"/>
      <c r="B115" s="454" t="s">
        <v>830</v>
      </c>
      <c r="C115" s="454" t="s">
        <v>655</v>
      </c>
      <c r="D115" s="454" t="s">
        <v>831</v>
      </c>
      <c r="E115" s="454" t="s">
        <v>657</v>
      </c>
      <c r="F115" s="454" t="s">
        <v>661</v>
      </c>
      <c r="G115" s="65"/>
      <c r="H115" s="65"/>
      <c r="I115" s="64">
        <v>96539.311174891205</v>
      </c>
      <c r="J115" s="62" t="s">
        <v>499</v>
      </c>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row>
    <row r="116" spans="1:38" ht="24" customHeight="1">
      <c r="A116" s="62"/>
      <c r="B116" s="454" t="s">
        <v>832</v>
      </c>
      <c r="C116" s="454" t="s">
        <v>655</v>
      </c>
      <c r="D116" s="454" t="s">
        <v>833</v>
      </c>
      <c r="E116" s="454" t="s">
        <v>657</v>
      </c>
      <c r="F116" s="454" t="s">
        <v>661</v>
      </c>
      <c r="G116" s="65"/>
      <c r="H116" s="65"/>
      <c r="I116" s="64">
        <v>649834.90417553927</v>
      </c>
      <c r="J116" s="62" t="s">
        <v>499</v>
      </c>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row>
    <row r="117" spans="1:38" ht="24" customHeight="1">
      <c r="A117" s="62"/>
      <c r="B117" s="454" t="s">
        <v>834</v>
      </c>
      <c r="C117" s="454" t="s">
        <v>655</v>
      </c>
      <c r="D117" s="454" t="s">
        <v>835</v>
      </c>
      <c r="E117" s="454" t="s">
        <v>657</v>
      </c>
      <c r="F117" s="454" t="s">
        <v>658</v>
      </c>
      <c r="G117" s="65"/>
      <c r="H117" s="65"/>
      <c r="I117" s="64">
        <v>25027.840014813442</v>
      </c>
      <c r="J117" s="62" t="s">
        <v>499</v>
      </c>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row>
    <row r="118" spans="1:38" ht="24" customHeight="1">
      <c r="A118" s="62"/>
      <c r="B118" s="454" t="s">
        <v>836</v>
      </c>
      <c r="C118" s="454" t="s">
        <v>655</v>
      </c>
      <c r="D118" s="454" t="s">
        <v>837</v>
      </c>
      <c r="E118" s="62" t="s">
        <v>657</v>
      </c>
      <c r="F118" s="62"/>
      <c r="G118" s="65"/>
      <c r="H118" s="65"/>
      <c r="I118" s="64">
        <v>367387.32524766226</v>
      </c>
      <c r="J118" s="62" t="s">
        <v>499</v>
      </c>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row>
    <row r="119" spans="1:38" ht="24" customHeight="1">
      <c r="A119" s="62"/>
      <c r="B119" s="454" t="s">
        <v>838</v>
      </c>
      <c r="C119" s="454" t="s">
        <v>655</v>
      </c>
      <c r="D119" s="454" t="s">
        <v>839</v>
      </c>
      <c r="E119" s="454" t="s">
        <v>657</v>
      </c>
      <c r="F119" s="454" t="s">
        <v>661</v>
      </c>
      <c r="G119" s="65"/>
      <c r="H119" s="65"/>
      <c r="I119" s="64">
        <v>88969.25284695861</v>
      </c>
      <c r="J119" s="62" t="s">
        <v>499</v>
      </c>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row>
    <row r="120" spans="1:38" ht="24" customHeight="1">
      <c r="A120" s="62"/>
      <c r="B120" s="454" t="s">
        <v>840</v>
      </c>
      <c r="C120" s="454" t="s">
        <v>655</v>
      </c>
      <c r="D120" s="454" t="s">
        <v>841</v>
      </c>
      <c r="E120" s="454" t="s">
        <v>657</v>
      </c>
      <c r="F120" s="454" t="s">
        <v>658</v>
      </c>
      <c r="G120" s="65"/>
      <c r="H120" s="65"/>
      <c r="I120" s="64">
        <v>35771.734098694564</v>
      </c>
      <c r="J120" s="62" t="s">
        <v>499</v>
      </c>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row>
    <row r="121" spans="1:38" ht="24" customHeight="1">
      <c r="A121" s="62"/>
      <c r="B121" s="454" t="s">
        <v>842</v>
      </c>
      <c r="C121" s="454" t="s">
        <v>655</v>
      </c>
      <c r="D121" s="454" t="s">
        <v>843</v>
      </c>
      <c r="E121" s="454" t="s">
        <v>657</v>
      </c>
      <c r="F121" s="454" t="s">
        <v>724</v>
      </c>
      <c r="G121" s="65"/>
      <c r="H121" s="65"/>
      <c r="I121" s="64">
        <v>53652.615498564948</v>
      </c>
      <c r="J121" s="62" t="s">
        <v>499</v>
      </c>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row>
    <row r="122" spans="1:38" ht="24" customHeight="1">
      <c r="A122" s="62"/>
      <c r="B122" s="459" t="s">
        <v>844</v>
      </c>
      <c r="C122" s="454" t="s">
        <v>655</v>
      </c>
      <c r="D122" s="454" t="s">
        <v>845</v>
      </c>
      <c r="E122" s="454" t="s">
        <v>657</v>
      </c>
      <c r="F122" s="454" t="s">
        <v>658</v>
      </c>
      <c r="G122" s="65"/>
      <c r="H122" s="65"/>
      <c r="I122" s="64">
        <v>64255.550411998884</v>
      </c>
      <c r="J122" s="62" t="s">
        <v>499</v>
      </c>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row>
    <row r="123" spans="1:38" ht="24" customHeight="1">
      <c r="A123" s="62"/>
      <c r="B123" s="454" t="s">
        <v>846</v>
      </c>
      <c r="C123" s="454" t="s">
        <v>655</v>
      </c>
      <c r="D123" s="454" t="s">
        <v>847</v>
      </c>
      <c r="E123" s="454" t="s">
        <v>657</v>
      </c>
      <c r="F123" s="454" t="s">
        <v>658</v>
      </c>
      <c r="G123" s="65"/>
      <c r="H123" s="65"/>
      <c r="I123" s="64">
        <v>33967.52152578465</v>
      </c>
      <c r="J123" s="62" t="s">
        <v>499</v>
      </c>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row>
    <row r="124" spans="1:38" ht="24" customHeight="1">
      <c r="A124" s="62"/>
      <c r="B124" s="454" t="s">
        <v>848</v>
      </c>
      <c r="C124" s="454" t="s">
        <v>655</v>
      </c>
      <c r="D124" s="454" t="s">
        <v>849</v>
      </c>
      <c r="E124" s="454" t="s">
        <v>657</v>
      </c>
      <c r="F124" s="454" t="s">
        <v>679</v>
      </c>
      <c r="G124" s="65"/>
      <c r="H124" s="65"/>
      <c r="I124" s="64">
        <v>898516.85955004161</v>
      </c>
      <c r="J124" s="62" t="s">
        <v>499</v>
      </c>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row>
    <row r="125" spans="1:38" ht="24" customHeight="1">
      <c r="A125" s="62"/>
      <c r="B125" s="454" t="s">
        <v>850</v>
      </c>
      <c r="C125" s="454" t="s">
        <v>655</v>
      </c>
      <c r="D125" s="454" t="s">
        <v>851</v>
      </c>
      <c r="E125" s="454" t="s">
        <v>657</v>
      </c>
      <c r="F125" s="454" t="s">
        <v>661</v>
      </c>
      <c r="G125" s="65"/>
      <c r="H125" s="65"/>
      <c r="I125" s="64">
        <v>667142.59790760116</v>
      </c>
      <c r="J125" s="62" t="s">
        <v>499</v>
      </c>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row>
    <row r="126" spans="1:38" ht="24" customHeight="1">
      <c r="A126" s="62"/>
      <c r="B126" s="454" t="s">
        <v>852</v>
      </c>
      <c r="C126" s="454" t="s">
        <v>655</v>
      </c>
      <c r="D126" s="454" t="s">
        <v>853</v>
      </c>
      <c r="E126" s="454" t="s">
        <v>657</v>
      </c>
      <c r="F126" s="454" t="s">
        <v>661</v>
      </c>
      <c r="G126" s="65"/>
      <c r="H126" s="65"/>
      <c r="I126" s="64">
        <v>116774.3357096565</v>
      </c>
      <c r="J126" s="62" t="s">
        <v>499</v>
      </c>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row>
    <row r="127" spans="1:38" ht="24" customHeight="1">
      <c r="A127" s="62"/>
      <c r="B127" s="454" t="s">
        <v>854</v>
      </c>
      <c r="C127" s="454" t="s">
        <v>655</v>
      </c>
      <c r="D127" s="454" t="s">
        <v>855</v>
      </c>
      <c r="E127" s="454" t="s">
        <v>657</v>
      </c>
      <c r="F127" s="454" t="s">
        <v>658</v>
      </c>
      <c r="G127" s="65"/>
      <c r="H127" s="65"/>
      <c r="I127" s="64">
        <v>135541.53319137116</v>
      </c>
      <c r="J127" s="62" t="s">
        <v>499</v>
      </c>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row>
    <row r="128" spans="1:38" ht="24" customHeight="1">
      <c r="A128" s="62"/>
      <c r="B128" s="454" t="s">
        <v>856</v>
      </c>
      <c r="C128" s="454" t="s">
        <v>655</v>
      </c>
      <c r="D128" s="454" t="s">
        <v>857</v>
      </c>
      <c r="E128" s="454" t="s">
        <v>657</v>
      </c>
      <c r="F128" s="454" t="s">
        <v>858</v>
      </c>
      <c r="G128" s="65"/>
      <c r="H128" s="65"/>
      <c r="I128" s="64">
        <v>259394.24127395611</v>
      </c>
      <c r="J128" s="62" t="s">
        <v>499</v>
      </c>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row>
    <row r="129" spans="1:38" ht="24" customHeight="1">
      <c r="A129" s="62"/>
      <c r="B129" s="459" t="s">
        <v>859</v>
      </c>
      <c r="C129" s="454" t="s">
        <v>655</v>
      </c>
      <c r="D129" s="454" t="s">
        <v>860</v>
      </c>
      <c r="E129" s="454" t="s">
        <v>657</v>
      </c>
      <c r="F129" s="454" t="s">
        <v>658</v>
      </c>
      <c r="G129" s="65"/>
      <c r="H129" s="65"/>
      <c r="I129" s="64">
        <v>130084.10332376631</v>
      </c>
      <c r="J129" s="62" t="s">
        <v>499</v>
      </c>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row>
    <row r="130" spans="1:38" ht="24" customHeight="1">
      <c r="A130" s="62"/>
      <c r="B130" s="454" t="s">
        <v>861</v>
      </c>
      <c r="C130" s="454" t="s">
        <v>655</v>
      </c>
      <c r="D130" s="454" t="s">
        <v>862</v>
      </c>
      <c r="E130" s="454" t="s">
        <v>657</v>
      </c>
      <c r="F130" s="454" t="s">
        <v>658</v>
      </c>
      <c r="G130" s="65"/>
      <c r="H130" s="65"/>
      <c r="I130" s="64">
        <v>118401.36098509397</v>
      </c>
      <c r="J130" s="62" t="s">
        <v>499</v>
      </c>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row>
    <row r="131" spans="1:38" ht="24" customHeight="1">
      <c r="A131" s="62"/>
      <c r="B131" s="454" t="s">
        <v>863</v>
      </c>
      <c r="C131" s="454" t="s">
        <v>655</v>
      </c>
      <c r="D131" s="454" t="s">
        <v>864</v>
      </c>
      <c r="E131" s="454" t="s">
        <v>657</v>
      </c>
      <c r="F131" s="454" t="s">
        <v>658</v>
      </c>
      <c r="G131" s="65"/>
      <c r="H131" s="65"/>
      <c r="I131" s="64">
        <v>56429.784279233405</v>
      </c>
      <c r="J131" s="62" t="s">
        <v>499</v>
      </c>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row>
    <row r="132" spans="1:38" ht="24" customHeight="1">
      <c r="A132" s="62"/>
      <c r="B132" s="454" t="s">
        <v>865</v>
      </c>
      <c r="C132" s="454" t="s">
        <v>655</v>
      </c>
      <c r="D132" s="454" t="s">
        <v>866</v>
      </c>
      <c r="E132" s="454" t="s">
        <v>657</v>
      </c>
      <c r="F132" s="454" t="s">
        <v>658</v>
      </c>
      <c r="G132" s="65"/>
      <c r="H132" s="65"/>
      <c r="I132" s="64">
        <v>0</v>
      </c>
      <c r="J132" s="62" t="s">
        <v>499</v>
      </c>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row>
    <row r="133" spans="1:38" ht="24" customHeight="1">
      <c r="A133" s="62"/>
      <c r="B133" s="454" t="s">
        <v>867</v>
      </c>
      <c r="C133" s="454" t="s">
        <v>655</v>
      </c>
      <c r="D133" s="454" t="s">
        <v>868</v>
      </c>
      <c r="E133" s="454" t="s">
        <v>657</v>
      </c>
      <c r="F133" s="454" t="s">
        <v>635</v>
      </c>
      <c r="G133" s="65"/>
      <c r="H133" s="65"/>
      <c r="I133" s="64">
        <v>910626.08091843338</v>
      </c>
      <c r="J133" s="62" t="s">
        <v>499</v>
      </c>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row>
    <row r="134" spans="1:38" ht="24" customHeight="1">
      <c r="A134" s="62"/>
      <c r="B134" s="285" t="s">
        <v>869</v>
      </c>
      <c r="C134" s="454" t="s">
        <v>655</v>
      </c>
      <c r="D134" s="454" t="s">
        <v>870</v>
      </c>
      <c r="E134" s="285" t="s">
        <v>871</v>
      </c>
      <c r="F134" s="454" t="s">
        <v>872</v>
      </c>
      <c r="G134" s="65"/>
      <c r="H134" s="65"/>
      <c r="I134" s="64">
        <v>45091865.800100908</v>
      </c>
      <c r="J134" s="62" t="s">
        <v>499</v>
      </c>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row>
    <row r="135" spans="1:38" ht="24" customHeight="1">
      <c r="A135" s="62"/>
      <c r="B135" t="s">
        <v>873</v>
      </c>
      <c r="C135" s="454" t="s">
        <v>655</v>
      </c>
      <c r="D135" s="454" t="s">
        <v>874</v>
      </c>
      <c r="E135" s="454" t="s">
        <v>871</v>
      </c>
      <c r="F135" s="454" t="s">
        <v>872</v>
      </c>
      <c r="G135" s="65"/>
      <c r="H135" s="65"/>
      <c r="I135" s="64">
        <v>378086.85306916025</v>
      </c>
      <c r="J135" s="62" t="s">
        <v>499</v>
      </c>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row>
    <row r="136" spans="1:38" ht="24" customHeight="1">
      <c r="A136" s="62"/>
      <c r="B136" s="454" t="s">
        <v>875</v>
      </c>
      <c r="C136" s="454" t="s">
        <v>655</v>
      </c>
      <c r="D136" s="454" t="s">
        <v>876</v>
      </c>
      <c r="E136" s="454" t="s">
        <v>871</v>
      </c>
      <c r="F136" s="454" t="s">
        <v>872</v>
      </c>
      <c r="G136" s="65"/>
      <c r="H136" s="65"/>
      <c r="I136" s="64">
        <v>5185.8809369502824</v>
      </c>
      <c r="J136" s="62" t="s">
        <v>499</v>
      </c>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row>
    <row r="137" spans="1:38" ht="24" customHeight="1">
      <c r="A137" s="62"/>
      <c r="B137" s="454" t="s">
        <v>877</v>
      </c>
      <c r="C137" s="454" t="s">
        <v>655</v>
      </c>
      <c r="D137" s="454" t="s">
        <v>878</v>
      </c>
      <c r="E137" s="454" t="s">
        <v>871</v>
      </c>
      <c r="F137" s="454" t="s">
        <v>872</v>
      </c>
      <c r="G137" s="65"/>
      <c r="H137" s="65"/>
      <c r="I137" s="64">
        <v>2495706.0504788621</v>
      </c>
      <c r="J137" s="62" t="s">
        <v>499</v>
      </c>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row>
    <row r="138" spans="1:38" ht="24" customHeight="1">
      <c r="A138" s="62"/>
      <c r="B138" t="s">
        <v>879</v>
      </c>
      <c r="C138" s="454" t="s">
        <v>655</v>
      </c>
      <c r="D138" s="454" t="s">
        <v>880</v>
      </c>
      <c r="E138" s="454" t="s">
        <v>871</v>
      </c>
      <c r="F138" s="454" t="s">
        <v>872</v>
      </c>
      <c r="G138" s="65"/>
      <c r="H138" s="65"/>
      <c r="I138" s="64">
        <v>315578.21209140233</v>
      </c>
      <c r="J138" s="62" t="s">
        <v>499</v>
      </c>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row>
    <row r="139" spans="1:38" ht="24" customHeight="1">
      <c r="A139" s="62"/>
      <c r="B139" s="454" t="s">
        <v>881</v>
      </c>
      <c r="C139" s="454" t="s">
        <v>882</v>
      </c>
      <c r="D139" s="454" t="s">
        <v>883</v>
      </c>
      <c r="E139" s="454" t="s">
        <v>871</v>
      </c>
      <c r="F139" s="454" t="s">
        <v>872</v>
      </c>
      <c r="G139" s="65"/>
      <c r="H139" s="65"/>
      <c r="I139" s="64">
        <v>18920369.299138967</v>
      </c>
      <c r="J139" s="62" t="s">
        <v>499</v>
      </c>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row>
    <row r="140" spans="1:38" ht="24" customHeight="1">
      <c r="A140" s="62"/>
      <c r="B140" s="454" t="s">
        <v>884</v>
      </c>
      <c r="C140" s="454" t="s">
        <v>655</v>
      </c>
      <c r="D140" s="454" t="s">
        <v>885</v>
      </c>
      <c r="E140" s="454" t="s">
        <v>871</v>
      </c>
      <c r="F140" s="454" t="s">
        <v>872</v>
      </c>
      <c r="G140" s="65"/>
      <c r="H140" s="65"/>
      <c r="I140" s="64">
        <v>4749584.5142312171</v>
      </c>
      <c r="J140" s="62" t="s">
        <v>499</v>
      </c>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row>
    <row r="141" spans="1:38" ht="24" customHeight="1">
      <c r="A141" s="62"/>
      <c r="B141" s="454" t="s">
        <v>886</v>
      </c>
      <c r="C141" s="454" t="s">
        <v>655</v>
      </c>
      <c r="D141" s="454" t="s">
        <v>887</v>
      </c>
      <c r="E141" s="454" t="s">
        <v>871</v>
      </c>
      <c r="F141" s="454" t="s">
        <v>872</v>
      </c>
      <c r="G141" s="65"/>
      <c r="H141" s="65"/>
      <c r="I141" s="64">
        <v>53224.525506897509</v>
      </c>
      <c r="J141" s="62" t="s">
        <v>499</v>
      </c>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row>
    <row r="142" spans="1:38" ht="24" customHeight="1">
      <c r="A142" s="62"/>
      <c r="B142" s="285" t="s">
        <v>888</v>
      </c>
      <c r="C142" s="454" t="s">
        <v>882</v>
      </c>
      <c r="D142" s="454" t="s">
        <v>889</v>
      </c>
      <c r="E142" s="454" t="s">
        <v>635</v>
      </c>
      <c r="F142" s="285" t="s">
        <v>890</v>
      </c>
      <c r="G142" s="65"/>
      <c r="H142" s="65"/>
      <c r="I142" s="64">
        <v>46288271.919266731</v>
      </c>
      <c r="J142" s="62" t="s">
        <v>499</v>
      </c>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row>
    <row r="143" spans="1:38" ht="24" customHeight="1">
      <c r="A143" s="62"/>
      <c r="B143" s="454" t="s">
        <v>891</v>
      </c>
      <c r="C143" s="454" t="s">
        <v>655</v>
      </c>
      <c r="D143" s="454" t="s">
        <v>892</v>
      </c>
      <c r="E143" s="454" t="s">
        <v>635</v>
      </c>
      <c r="F143" s="454" t="s">
        <v>890</v>
      </c>
      <c r="G143" s="65"/>
      <c r="H143" s="65"/>
      <c r="I143" s="64">
        <v>4642474.3820016664</v>
      </c>
      <c r="J143" s="62" t="s">
        <v>499</v>
      </c>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row>
    <row r="144" spans="1:38" ht="24" customHeight="1">
      <c r="A144" s="62"/>
      <c r="B144" s="454" t="s">
        <v>893</v>
      </c>
      <c r="C144" s="454" t="s">
        <v>655</v>
      </c>
      <c r="D144" s="454" t="s">
        <v>894</v>
      </c>
      <c r="E144" s="454" t="s">
        <v>635</v>
      </c>
      <c r="F144" s="454" t="s">
        <v>895</v>
      </c>
      <c r="G144" s="65"/>
      <c r="H144" s="65"/>
      <c r="I144" s="64">
        <v>2356872.5580964726</v>
      </c>
      <c r="J144" s="62" t="s">
        <v>499</v>
      </c>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row>
    <row r="145" spans="1:38" ht="24" customHeight="1">
      <c r="A145" s="62"/>
      <c r="B145" t="s">
        <v>896</v>
      </c>
      <c r="C145" s="454" t="s">
        <v>655</v>
      </c>
      <c r="D145" s="454" t="s">
        <v>897</v>
      </c>
      <c r="E145" s="454" t="s">
        <v>635</v>
      </c>
      <c r="F145" s="454" t="s">
        <v>898</v>
      </c>
      <c r="G145" s="65"/>
      <c r="H145" s="65"/>
      <c r="I145" s="64">
        <v>1236799.4537542819</v>
      </c>
      <c r="J145" s="62" t="s">
        <v>499</v>
      </c>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row>
    <row r="146" spans="1:38" ht="24" customHeight="1">
      <c r="A146" s="62"/>
      <c r="B146" s="454" t="s">
        <v>899</v>
      </c>
      <c r="C146" s="454" t="s">
        <v>655</v>
      </c>
      <c r="D146" s="454" t="s">
        <v>900</v>
      </c>
      <c r="E146" s="454" t="s">
        <v>635</v>
      </c>
      <c r="F146" s="454" t="s">
        <v>890</v>
      </c>
      <c r="G146" s="65"/>
      <c r="H146" s="65"/>
      <c r="I146" s="64">
        <v>1300519.5444866216</v>
      </c>
      <c r="J146" s="62" t="s">
        <v>499</v>
      </c>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row>
    <row r="147" spans="1:38" ht="24" customHeight="1">
      <c r="A147" s="62"/>
      <c r="B147" s="454" t="s">
        <v>901</v>
      </c>
      <c r="C147" s="454" t="s">
        <v>655</v>
      </c>
      <c r="D147" s="454" t="s">
        <v>902</v>
      </c>
      <c r="E147" s="454" t="s">
        <v>635</v>
      </c>
      <c r="F147" s="454" t="s">
        <v>890</v>
      </c>
      <c r="G147" s="65"/>
      <c r="H147" s="65"/>
      <c r="I147" s="64">
        <v>1317671.7248402925</v>
      </c>
      <c r="J147" s="62" t="s">
        <v>499</v>
      </c>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row>
    <row r="148" spans="1:38" ht="24" customHeight="1">
      <c r="A148" s="62"/>
      <c r="B148" s="454" t="s">
        <v>903</v>
      </c>
      <c r="C148" s="454" t="s">
        <v>655</v>
      </c>
      <c r="D148" s="454" t="s">
        <v>904</v>
      </c>
      <c r="E148" s="454" t="s">
        <v>635</v>
      </c>
      <c r="F148" s="454" t="s">
        <v>890</v>
      </c>
      <c r="G148" s="65"/>
      <c r="H148" s="65"/>
      <c r="I148" s="64">
        <v>1804041.912785853</v>
      </c>
      <c r="J148" s="62" t="s">
        <v>499</v>
      </c>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row>
    <row r="149" spans="1:38" ht="24" customHeight="1">
      <c r="A149" s="62"/>
      <c r="B149" s="454" t="s">
        <v>905</v>
      </c>
      <c r="C149" s="454" t="s">
        <v>655</v>
      </c>
      <c r="D149" s="454" t="s">
        <v>906</v>
      </c>
      <c r="E149" s="454" t="s">
        <v>635</v>
      </c>
      <c r="F149" s="454" t="s">
        <v>890</v>
      </c>
      <c r="G149" s="65"/>
      <c r="H149" s="65"/>
      <c r="I149" s="64">
        <v>574950.85640218493</v>
      </c>
      <c r="J149" s="62" t="s">
        <v>499</v>
      </c>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row>
    <row r="150" spans="1:38" ht="24" customHeight="1">
      <c r="A150" s="62"/>
      <c r="B150" t="s">
        <v>907</v>
      </c>
      <c r="C150" s="454" t="s">
        <v>655</v>
      </c>
      <c r="D150" s="454" t="s">
        <v>908</v>
      </c>
      <c r="E150" s="454" t="s">
        <v>635</v>
      </c>
      <c r="F150" s="454" t="s">
        <v>890</v>
      </c>
      <c r="G150" s="65"/>
      <c r="H150" s="65"/>
      <c r="I150" s="64">
        <v>1030504.3884825478</v>
      </c>
      <c r="J150" s="62" t="s">
        <v>499</v>
      </c>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row>
    <row r="151" spans="1:38" ht="24" customHeight="1">
      <c r="A151" s="62"/>
      <c r="B151" s="454" t="s">
        <v>909</v>
      </c>
      <c r="C151" s="454" t="s">
        <v>655</v>
      </c>
      <c r="D151" s="454" t="s">
        <v>910</v>
      </c>
      <c r="E151" s="454" t="s">
        <v>635</v>
      </c>
      <c r="F151" s="454" t="s">
        <v>890</v>
      </c>
      <c r="G151" s="65"/>
      <c r="H151" s="65"/>
      <c r="I151" s="64">
        <v>455380.77029904636</v>
      </c>
      <c r="J151" s="62" t="s">
        <v>499</v>
      </c>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row>
    <row r="152" spans="1:38" ht="24" customHeight="1">
      <c r="A152" s="62"/>
      <c r="B152" s="454" t="s">
        <v>911</v>
      </c>
      <c r="C152" s="454" t="s">
        <v>655</v>
      </c>
      <c r="D152" s="454" t="s">
        <v>912</v>
      </c>
      <c r="E152" s="62" t="s">
        <v>635</v>
      </c>
      <c r="F152" s="62" t="s">
        <v>890</v>
      </c>
      <c r="G152" s="65"/>
      <c r="H152" s="65"/>
      <c r="I152" s="64">
        <v>653241.44060735113</v>
      </c>
      <c r="J152" s="62" t="s">
        <v>499</v>
      </c>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row>
    <row r="153" spans="1:38" ht="24" customHeight="1">
      <c r="A153" s="62"/>
      <c r="B153" s="62" t="s">
        <v>913</v>
      </c>
      <c r="C153" s="454" t="s">
        <v>655</v>
      </c>
      <c r="D153" s="454" t="s">
        <v>837</v>
      </c>
      <c r="E153" s="62" t="e">
        <f>VLOOKUP(Companies16[[#This Row],[Company ID number]],#REF!,2,)</f>
        <v>#REF!</v>
      </c>
      <c r="F153" s="62" t="e">
        <f>VLOOKUP(Companies16[[#This Row],[Company ID number]],#REF!,4,)</f>
        <v>#REF!</v>
      </c>
      <c r="G153" s="65" t="s">
        <v>914</v>
      </c>
      <c r="H153" s="65" t="s">
        <v>914</v>
      </c>
      <c r="I153" s="64">
        <v>0</v>
      </c>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row>
    <row r="154" spans="1:38" ht="24" customHeight="1">
      <c r="A154" s="62"/>
      <c r="B154" s="62"/>
      <c r="C154" s="454"/>
      <c r="D154" s="62"/>
      <c r="E154" s="62"/>
      <c r="F154" s="65"/>
      <c r="G154" s="65"/>
      <c r="H154" s="62"/>
      <c r="I154" s="62"/>
      <c r="J154" s="62"/>
      <c r="K154" s="62"/>
      <c r="L154" s="62"/>
      <c r="M154" s="62"/>
      <c r="N154" s="62"/>
      <c r="O154" s="62"/>
      <c r="P154" s="62" t="s">
        <v>915</v>
      </c>
      <c r="Q154" s="62"/>
      <c r="R154" s="62"/>
      <c r="S154" s="62"/>
      <c r="T154" s="62"/>
      <c r="U154" s="62" t="s">
        <v>916</v>
      </c>
      <c r="V154" s="62"/>
      <c r="W154" s="62"/>
      <c r="X154" s="62"/>
      <c r="Y154" s="62"/>
      <c r="Z154" s="62"/>
      <c r="AA154" s="62"/>
      <c r="AB154" s="62"/>
      <c r="AC154" s="62"/>
      <c r="AD154" s="62"/>
      <c r="AE154" s="62"/>
      <c r="AF154" s="62"/>
      <c r="AG154" s="62"/>
      <c r="AH154" s="62"/>
      <c r="AI154" s="62"/>
      <c r="AJ154" s="62"/>
      <c r="AK154" s="62"/>
      <c r="AL154" s="62"/>
    </row>
    <row r="155" spans="1:38" ht="24" customHeight="1">
      <c r="A155" s="62"/>
      <c r="B155" s="571" t="s">
        <v>917</v>
      </c>
      <c r="C155" s="571"/>
      <c r="D155" s="571"/>
      <c r="E155" s="571"/>
      <c r="F155" s="571"/>
      <c r="G155" s="571"/>
      <c r="H155" s="571"/>
      <c r="I155" s="571"/>
      <c r="J155" s="571"/>
      <c r="K155" s="62"/>
      <c r="L155" s="62"/>
      <c r="M155" s="62"/>
      <c r="N155" s="62"/>
      <c r="O155" s="62"/>
      <c r="P155" s="287">
        <v>35687</v>
      </c>
      <c r="Q155" s="287" t="s">
        <v>918</v>
      </c>
      <c r="R155" s="62"/>
      <c r="S155" s="62"/>
      <c r="T155" s="62"/>
      <c r="U155" s="287">
        <v>1832.6908383317525</v>
      </c>
      <c r="V155" s="287" t="s">
        <v>919</v>
      </c>
      <c r="W155" s="62"/>
      <c r="X155" s="62"/>
      <c r="Y155" s="62"/>
      <c r="Z155" s="62"/>
      <c r="AA155" s="62"/>
      <c r="AB155" s="62"/>
      <c r="AC155" s="62"/>
      <c r="AD155" s="62"/>
      <c r="AE155" s="62"/>
      <c r="AF155" s="62"/>
      <c r="AG155" s="62"/>
      <c r="AH155" s="62"/>
      <c r="AI155" s="62"/>
      <c r="AJ155" s="62"/>
      <c r="AK155" s="62"/>
      <c r="AL155" s="62"/>
    </row>
    <row r="156" spans="1:38" ht="24" customHeight="1">
      <c r="A156" s="62"/>
      <c r="B156" s="63" t="s">
        <v>920</v>
      </c>
      <c r="C156" s="502" t="s">
        <v>921</v>
      </c>
      <c r="D156" s="502" t="s">
        <v>922</v>
      </c>
      <c r="E156" s="502" t="s">
        <v>923</v>
      </c>
      <c r="F156" s="454" t="s">
        <v>924</v>
      </c>
      <c r="G156" s="454" t="s">
        <v>925</v>
      </c>
      <c r="H156" s="454" t="s">
        <v>926</v>
      </c>
      <c r="I156" s="454" t="s">
        <v>927</v>
      </c>
      <c r="J156" s="454" t="s">
        <v>653</v>
      </c>
      <c r="K156" s="62"/>
      <c r="L156" s="62"/>
      <c r="M156" s="62"/>
      <c r="N156" s="62"/>
      <c r="O156" s="62"/>
      <c r="P156" s="62"/>
      <c r="Q156" s="62"/>
      <c r="R156" s="287"/>
      <c r="S156" s="62"/>
      <c r="T156" s="62"/>
      <c r="U156" s="62"/>
      <c r="V156" s="62"/>
      <c r="W156" s="62"/>
      <c r="X156" s="62"/>
      <c r="Y156" s="62"/>
      <c r="Z156" s="62"/>
      <c r="AA156" s="62"/>
      <c r="AB156" s="62"/>
      <c r="AC156" s="62"/>
      <c r="AD156" s="62"/>
      <c r="AE156" s="62"/>
      <c r="AF156" s="62"/>
      <c r="AG156" s="62"/>
      <c r="AH156" s="62"/>
      <c r="AI156" s="62"/>
      <c r="AJ156" s="62"/>
      <c r="AK156" s="62"/>
      <c r="AL156" s="62"/>
    </row>
    <row r="157" spans="1:38" ht="24" customHeight="1">
      <c r="A157" s="62"/>
      <c r="B157" s="63" t="s">
        <v>869</v>
      </c>
      <c r="C157" s="502" t="s">
        <v>928</v>
      </c>
      <c r="D157" s="502" t="str">
        <f>Companies1518[[#This Row],[Full project name]]</f>
        <v>Bankers Petroleum Albania Ltd.</v>
      </c>
      <c r="E157" s="288" t="s">
        <v>929</v>
      </c>
      <c r="F157" s="502" t="s">
        <v>930</v>
      </c>
      <c r="G157" s="289">
        <v>793614.7</v>
      </c>
      <c r="H157" s="62" t="s">
        <v>494</v>
      </c>
      <c r="I157" s="64">
        <v>262213941.29154706</v>
      </c>
      <c r="J157" s="62" t="s">
        <v>499</v>
      </c>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row>
    <row r="158" spans="1:38" ht="24" customHeight="1">
      <c r="A158" s="62"/>
      <c r="B158" s="454"/>
      <c r="C158" s="502"/>
      <c r="D158" s="502"/>
      <c r="E158" s="62" t="s">
        <v>931</v>
      </c>
      <c r="F158" s="502"/>
      <c r="G158" s="289">
        <v>88272182.299999997</v>
      </c>
      <c r="H158" s="62" t="s">
        <v>932</v>
      </c>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row>
    <row r="159" spans="1:38" ht="24" customHeight="1">
      <c r="A159" s="62"/>
      <c r="B159" s="454" t="s">
        <v>873</v>
      </c>
      <c r="C159" s="502" t="s">
        <v>928</v>
      </c>
      <c r="D159" s="502" t="str">
        <f>Companies1518[[#This Row],[Full project name]]</f>
        <v>Anio Oil&amp;Gas sha  (ish Trans Atlantik Albania Ltd (ishStream Oil &amp; Gas)</v>
      </c>
      <c r="E159" s="290" t="s">
        <v>929</v>
      </c>
      <c r="F159" s="502" t="s">
        <v>930</v>
      </c>
      <c r="G159" s="289">
        <v>6688.15</v>
      </c>
      <c r="H159" s="62" t="s">
        <v>494</v>
      </c>
      <c r="I159" s="64">
        <v>2209795.4731043419</v>
      </c>
      <c r="J159" s="62" t="s">
        <v>499</v>
      </c>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row>
    <row r="160" spans="1:38" ht="24" customHeight="1">
      <c r="A160" s="62"/>
      <c r="B160" s="454"/>
      <c r="C160" s="502"/>
      <c r="D160" s="502"/>
      <c r="E160" s="62" t="s">
        <v>931</v>
      </c>
      <c r="F160" s="502"/>
      <c r="G160" s="289">
        <v>207829.1</v>
      </c>
      <c r="H160" s="62" t="s">
        <v>932</v>
      </c>
      <c r="I160" s="64"/>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row>
    <row r="161" spans="1:38" ht="24" customHeight="1">
      <c r="A161" s="62"/>
      <c r="B161" s="454" t="s">
        <v>875</v>
      </c>
      <c r="C161" s="502" t="s">
        <v>928</v>
      </c>
      <c r="D161" s="502" t="str">
        <f>Companies1518[[#This Row],[Full project name]]</f>
        <v>Delvina Gas Company LTD</v>
      </c>
      <c r="E161" s="290" t="s">
        <v>929</v>
      </c>
      <c r="F161" s="502" t="s">
        <v>930</v>
      </c>
      <c r="G161" s="289">
        <v>0</v>
      </c>
      <c r="H161" s="62" t="s">
        <v>494</v>
      </c>
      <c r="I161" s="64">
        <v>0</v>
      </c>
      <c r="J161" s="62" t="s">
        <v>499</v>
      </c>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row>
    <row r="162" spans="1:38" ht="24" customHeight="1">
      <c r="A162" s="62"/>
      <c r="B162" s="454"/>
      <c r="C162" s="502"/>
      <c r="D162" s="502"/>
      <c r="E162" s="62" t="s">
        <v>931</v>
      </c>
      <c r="F162" s="502"/>
      <c r="G162" s="289">
        <v>0</v>
      </c>
      <c r="H162" s="62" t="s">
        <v>932</v>
      </c>
      <c r="I162" s="64"/>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row>
    <row r="163" spans="1:38" ht="24" customHeight="1">
      <c r="A163" s="62"/>
      <c r="B163" s="454" t="s">
        <v>877</v>
      </c>
      <c r="C163" s="502" t="s">
        <v>928</v>
      </c>
      <c r="D163" s="502" t="str">
        <f>Companies1518[[#This Row],[Full project name]]</f>
        <v>TRANSOIL GROUP AG (IEC Visoka Shp)</v>
      </c>
      <c r="E163" s="290" t="s">
        <v>929</v>
      </c>
      <c r="F163" s="502" t="s">
        <v>930</v>
      </c>
      <c r="G163" s="289">
        <v>18908.43</v>
      </c>
      <c r="H163" s="62" t="s">
        <v>494</v>
      </c>
      <c r="I163" s="64">
        <v>6247432.1026756773</v>
      </c>
      <c r="J163" s="62" t="s">
        <v>499</v>
      </c>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row>
    <row r="164" spans="1:38" ht="24" customHeight="1">
      <c r="A164" s="62"/>
      <c r="B164" s="454"/>
      <c r="C164" s="502"/>
      <c r="D164" s="502"/>
      <c r="E164" s="62" t="s">
        <v>931</v>
      </c>
      <c r="F164" s="502"/>
      <c r="G164" s="289">
        <v>419760.5</v>
      </c>
      <c r="H164" s="62" t="s">
        <v>932</v>
      </c>
      <c r="I164" s="64"/>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row>
    <row r="165" spans="1:38" ht="24" customHeight="1">
      <c r="A165" s="62"/>
      <c r="B165" s="454" t="s">
        <v>879</v>
      </c>
      <c r="C165" s="502" t="s">
        <v>928</v>
      </c>
      <c r="D165" s="502" t="str">
        <f>Companies1518[[#This Row],[Full project name]]</f>
        <v>Sherwood International Petroleum Ltd</v>
      </c>
      <c r="E165" s="290" t="s">
        <v>929</v>
      </c>
      <c r="F165" s="502" t="s">
        <v>930</v>
      </c>
      <c r="G165" s="289">
        <v>1634.7</v>
      </c>
      <c r="H165" s="62" t="s">
        <v>494</v>
      </c>
      <c r="I165" s="64">
        <v>540112.38681603549</v>
      </c>
      <c r="J165" s="62" t="s">
        <v>499</v>
      </c>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row>
    <row r="166" spans="1:38" ht="24" customHeight="1">
      <c r="A166" s="62"/>
      <c r="B166" s="454"/>
      <c r="C166" s="502"/>
      <c r="D166" s="502"/>
      <c r="E166" s="62" t="s">
        <v>931</v>
      </c>
      <c r="F166" s="502"/>
      <c r="G166" s="289">
        <v>347356.5</v>
      </c>
      <c r="H166" s="62" t="s">
        <v>932</v>
      </c>
      <c r="I166" s="64"/>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row>
    <row r="167" spans="1:38" ht="24" customHeight="1">
      <c r="A167" s="62"/>
      <c r="B167" s="454" t="s">
        <v>881</v>
      </c>
      <c r="C167" s="502" t="s">
        <v>928</v>
      </c>
      <c r="D167" s="502" t="str">
        <f>Companies1518[[#This Row],[Full project name]]</f>
        <v xml:space="preserve">Albpetrol Sh.a. </v>
      </c>
      <c r="E167" s="290" t="s">
        <v>929</v>
      </c>
      <c r="F167" s="502" t="s">
        <v>930</v>
      </c>
      <c r="G167" s="289">
        <v>89477.241999999998</v>
      </c>
      <c r="H167" s="62" t="s">
        <v>494</v>
      </c>
      <c r="I167" s="64">
        <v>29563691.651273027</v>
      </c>
      <c r="J167" s="62" t="s">
        <v>499</v>
      </c>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row>
    <row r="168" spans="1:38" ht="24" customHeight="1">
      <c r="A168" s="62"/>
      <c r="B168" s="454"/>
      <c r="C168" s="502"/>
      <c r="D168" s="502"/>
      <c r="E168" s="62" t="s">
        <v>931</v>
      </c>
      <c r="F168" s="502"/>
      <c r="G168" s="289">
        <v>2644501.4</v>
      </c>
      <c r="H168" s="62" t="s">
        <v>932</v>
      </c>
      <c r="I168" s="64"/>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row>
    <row r="169" spans="1:38" ht="24" customHeight="1">
      <c r="A169" s="62"/>
      <c r="B169" s="454" t="s">
        <v>884</v>
      </c>
      <c r="C169" s="502" t="s">
        <v>928</v>
      </c>
      <c r="D169" s="502" t="str">
        <f>Companies1518[[#This Row],[Full project name]]</f>
        <v>Shell Upstream Albania B.V</v>
      </c>
      <c r="E169" s="290" t="s">
        <v>929</v>
      </c>
      <c r="F169" s="502" t="s">
        <v>933</v>
      </c>
      <c r="G169" s="289"/>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row>
    <row r="170" spans="1:38" ht="24" customHeight="1">
      <c r="A170" s="62"/>
      <c r="B170" s="454"/>
      <c r="C170" s="502"/>
      <c r="D170" s="502"/>
      <c r="E170" s="62" t="s">
        <v>931</v>
      </c>
      <c r="F170" s="502"/>
      <c r="G170" s="289"/>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row>
    <row r="171" spans="1:38" ht="24" customHeight="1">
      <c r="A171" s="62"/>
      <c r="B171" s="454" t="s">
        <v>886</v>
      </c>
      <c r="C171" s="502" t="s">
        <v>928</v>
      </c>
      <c r="D171" s="502" t="str">
        <f>Companies1518[[#This Row],[Full project name]]</f>
        <v>San Leone Energy Plc.</v>
      </c>
      <c r="E171" s="290" t="s">
        <v>929</v>
      </c>
      <c r="F171" s="502" t="s">
        <v>933</v>
      </c>
      <c r="G171" s="289"/>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row>
    <row r="172" spans="1:38" ht="24" customHeight="1">
      <c r="A172" s="62"/>
      <c r="B172" s="454"/>
      <c r="C172" s="502"/>
      <c r="D172" s="502"/>
      <c r="E172" s="62" t="s">
        <v>931</v>
      </c>
      <c r="F172" s="502"/>
      <c r="G172" s="289"/>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row>
    <row r="173" spans="1:38" ht="24" customHeight="1">
      <c r="A173" s="62"/>
      <c r="B173" s="63" t="s">
        <v>888</v>
      </c>
      <c r="C173" s="502" t="s">
        <v>928</v>
      </c>
      <c r="D173" s="502" t="str">
        <f>Companies1518[[#This Row],[Full project name]]</f>
        <v>KESH sh.a.</v>
      </c>
      <c r="E173" s="291" t="s">
        <v>934</v>
      </c>
      <c r="F173" s="502" t="s">
        <v>930</v>
      </c>
      <c r="G173" s="292">
        <v>5850932</v>
      </c>
      <c r="H173" s="62" t="s">
        <v>935</v>
      </c>
      <c r="I173" s="64">
        <v>99277376.836423263</v>
      </c>
      <c r="J173" s="62" t="s">
        <v>499</v>
      </c>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row>
    <row r="174" spans="1:38" ht="24" customHeight="1">
      <c r="A174" s="62"/>
      <c r="B174" s="454" t="s">
        <v>891</v>
      </c>
      <c r="C174" s="502" t="s">
        <v>928</v>
      </c>
      <c r="D174" s="502" t="str">
        <f>Companies1518[[#This Row],[Full project name]]</f>
        <v>ENERGJI ASHTA</v>
      </c>
      <c r="E174" s="62" t="s">
        <v>934</v>
      </c>
      <c r="F174" s="502" t="s">
        <v>930</v>
      </c>
      <c r="G174" s="292">
        <v>298107</v>
      </c>
      <c r="H174" s="62" t="s">
        <v>935</v>
      </c>
      <c r="I174" s="64">
        <v>5058216.5331225228</v>
      </c>
      <c r="J174" s="62" t="s">
        <v>499</v>
      </c>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row>
    <row r="175" spans="1:38" ht="24" customHeight="1">
      <c r="A175" s="62"/>
      <c r="B175" s="454" t="s">
        <v>893</v>
      </c>
      <c r="C175" s="502" t="s">
        <v>928</v>
      </c>
      <c r="D175" s="502" t="str">
        <f>Companies1518[[#This Row],[Full project name]]</f>
        <v>DEVOLL HYDROPOWER</v>
      </c>
      <c r="E175" s="62" t="s">
        <v>934</v>
      </c>
      <c r="F175" s="502" t="s">
        <v>930</v>
      </c>
      <c r="G175" s="292">
        <v>292561</v>
      </c>
      <c r="H175" s="62" t="s">
        <v>935</v>
      </c>
      <c r="I175" s="64">
        <v>4964113.1779758893</v>
      </c>
      <c r="J175" s="62" t="s">
        <v>499</v>
      </c>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row>
    <row r="176" spans="1:38" ht="24" customHeight="1">
      <c r="A176" s="62"/>
      <c r="B176" s="454" t="s">
        <v>896</v>
      </c>
      <c r="C176" s="502" t="s">
        <v>928</v>
      </c>
      <c r="D176" s="502" t="str">
        <f>Companies1518[[#This Row],[Full project name]]</f>
        <v>"DITEKO" sh.p.k</v>
      </c>
      <c r="E176" s="62" t="s">
        <v>934</v>
      </c>
      <c r="F176" s="502" t="s">
        <v>930</v>
      </c>
      <c r="G176" s="292">
        <v>115714</v>
      </c>
      <c r="H176" s="62" t="s">
        <v>935</v>
      </c>
      <c r="I176" s="64">
        <v>1963410.6811102713</v>
      </c>
      <c r="J176" s="62" t="s">
        <v>499</v>
      </c>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row>
    <row r="177" spans="1:38" ht="24" customHeight="1">
      <c r="A177" s="62"/>
      <c r="B177" s="454" t="s">
        <v>899</v>
      </c>
      <c r="C177" s="502" t="s">
        <v>928</v>
      </c>
      <c r="D177" s="502" t="str">
        <f>Companies1518[[#This Row],[Full project name]]</f>
        <v>Kurum International sh.a</v>
      </c>
      <c r="E177" s="62" t="s">
        <v>934</v>
      </c>
      <c r="F177" s="502" t="s">
        <v>930</v>
      </c>
      <c r="G177" s="292">
        <v>377767</v>
      </c>
      <c r="H177" s="62" t="s">
        <v>935</v>
      </c>
      <c r="I177" s="64">
        <v>6409870.5668370631</v>
      </c>
      <c r="J177" s="62" t="s">
        <v>499</v>
      </c>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row>
    <row r="178" spans="1:38" ht="24" customHeight="1">
      <c r="A178" s="62"/>
      <c r="B178" s="223" t="s">
        <v>901</v>
      </c>
      <c r="C178" s="502" t="s">
        <v>928</v>
      </c>
      <c r="D178" s="502" t="str">
        <f>Companies1518[[#This Row],[Full project name]]</f>
        <v>Euron Energy" shpk</v>
      </c>
      <c r="E178" s="62" t="s">
        <v>934</v>
      </c>
      <c r="F178" s="502" t="s">
        <v>930</v>
      </c>
      <c r="G178" s="292">
        <v>132347</v>
      </c>
      <c r="H178" s="62" t="s">
        <v>935</v>
      </c>
      <c r="I178" s="64">
        <v>2245635.9076075591</v>
      </c>
      <c r="J178" s="62" t="s">
        <v>499</v>
      </c>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row>
    <row r="179" spans="1:38" ht="24" customHeight="1">
      <c r="A179" s="62"/>
      <c r="B179" s="454" t="s">
        <v>903</v>
      </c>
      <c r="C179" s="502" t="s">
        <v>928</v>
      </c>
      <c r="D179" s="502" t="str">
        <f>Companies1518[[#This Row],[Full project name]]</f>
        <v>Alb-Energy shpk</v>
      </c>
      <c r="E179" s="62" t="s">
        <v>934</v>
      </c>
      <c r="F179" s="502" t="s">
        <v>930</v>
      </c>
      <c r="G179" s="289"/>
      <c r="H179" s="62" t="s">
        <v>935</v>
      </c>
      <c r="I179" s="64">
        <v>0</v>
      </c>
      <c r="J179" s="62" t="s">
        <v>499</v>
      </c>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row>
    <row r="180" spans="1:38" ht="24" customHeight="1">
      <c r="A180" s="454"/>
      <c r="B180" s="454" t="s">
        <v>905</v>
      </c>
      <c r="C180" s="502" t="s">
        <v>928</v>
      </c>
      <c r="D180" s="502" t="str">
        <f>Companies1518[[#This Row],[Full project name]]</f>
        <v>Energal shpk</v>
      </c>
      <c r="E180" s="62" t="s">
        <v>934</v>
      </c>
      <c r="F180" s="502" t="s">
        <v>930</v>
      </c>
      <c r="G180" s="455"/>
      <c r="H180" s="62" t="s">
        <v>935</v>
      </c>
      <c r="I180" s="64">
        <v>0</v>
      </c>
      <c r="J180" s="62" t="s">
        <v>499</v>
      </c>
      <c r="K180" s="454"/>
      <c r="L180" s="454"/>
      <c r="M180" s="454"/>
      <c r="N180" s="454"/>
      <c r="O180" s="454"/>
      <c r="P180" s="454"/>
      <c r="Q180" s="454"/>
      <c r="R180" s="454"/>
      <c r="S180" s="454"/>
      <c r="T180" s="454"/>
      <c r="U180" s="454"/>
      <c r="V180" s="454"/>
      <c r="W180" s="454"/>
      <c r="X180" s="454"/>
      <c r="Y180" s="454"/>
      <c r="Z180" s="454"/>
      <c r="AA180" s="454"/>
      <c r="AB180" s="454"/>
      <c r="AC180" s="454"/>
      <c r="AD180" s="454"/>
      <c r="AE180" s="454"/>
      <c r="AF180" s="454"/>
      <c r="AG180" s="454"/>
      <c r="AH180" s="454"/>
      <c r="AI180" s="454"/>
      <c r="AJ180" s="454"/>
      <c r="AK180" s="454"/>
      <c r="AL180" s="454"/>
    </row>
    <row r="181" spans="1:38" ht="24" customHeight="1">
      <c r="A181" s="454"/>
      <c r="B181" s="454" t="s">
        <v>907</v>
      </c>
      <c r="C181" s="502" t="s">
        <v>928</v>
      </c>
      <c r="D181" s="502" t="str">
        <f>Companies1518[[#This Row],[Full project name]]</f>
        <v>"Balkan Green Energy" sh.p.k( ish ESEGEI)</v>
      </c>
      <c r="E181" s="62" t="s">
        <v>934</v>
      </c>
      <c r="F181" s="502" t="s">
        <v>930</v>
      </c>
      <c r="G181" s="455">
        <v>57151</v>
      </c>
      <c r="H181" s="62" t="s">
        <v>935</v>
      </c>
      <c r="I181" s="64">
        <v>969726.08185814263</v>
      </c>
      <c r="J181" s="62" t="s">
        <v>499</v>
      </c>
      <c r="K181" s="454"/>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row>
    <row r="182" spans="1:38" ht="24" customHeight="1">
      <c r="A182" s="454"/>
      <c r="B182" s="454" t="s">
        <v>936</v>
      </c>
      <c r="C182" s="502" t="s">
        <v>928</v>
      </c>
      <c r="D182" s="502" t="str">
        <f>Companies1518[[#This Row],[Full project name]]</f>
        <v>Hec Lanabregas</v>
      </c>
      <c r="E182" s="62" t="s">
        <v>934</v>
      </c>
      <c r="F182" s="502" t="s">
        <v>930</v>
      </c>
      <c r="G182" s="503">
        <v>33607</v>
      </c>
      <c r="H182" s="62" t="s">
        <v>935</v>
      </c>
      <c r="I182" s="64">
        <v>570236.46888079995</v>
      </c>
      <c r="J182" s="62" t="s">
        <v>499</v>
      </c>
      <c r="K182" s="454"/>
      <c r="L182" s="454"/>
      <c r="M182" s="454"/>
      <c r="N182" s="454"/>
      <c r="O182" s="454"/>
      <c r="P182" s="454"/>
      <c r="Q182" s="454"/>
      <c r="R182" s="454"/>
      <c r="S182" s="454"/>
      <c r="T182" s="454"/>
      <c r="U182" s="454"/>
      <c r="V182" s="454"/>
      <c r="W182" s="454"/>
      <c r="X182" s="454"/>
      <c r="Y182" s="454"/>
      <c r="Z182" s="454"/>
      <c r="AA182" s="454"/>
      <c r="AB182" s="454"/>
      <c r="AC182" s="454"/>
      <c r="AD182" s="454"/>
      <c r="AE182" s="454"/>
      <c r="AF182" s="454"/>
      <c r="AG182" s="454"/>
      <c r="AH182" s="454"/>
      <c r="AI182" s="454"/>
      <c r="AJ182" s="454"/>
      <c r="AK182" s="454"/>
      <c r="AL182" s="454"/>
    </row>
    <row r="183" spans="1:38" ht="24" customHeight="1">
      <c r="A183" s="62"/>
      <c r="B183" s="454" t="s">
        <v>911</v>
      </c>
      <c r="C183" s="502" t="s">
        <v>928</v>
      </c>
      <c r="D183" s="502" t="str">
        <f>Companies1518[[#This Row],[Full project name]]</f>
        <v>“HIDROALBANIA Energji” shpk</v>
      </c>
      <c r="E183" s="62" t="s">
        <v>934</v>
      </c>
      <c r="F183" s="502" t="s">
        <v>930</v>
      </c>
      <c r="G183" s="289">
        <f>23007+9916+11375</f>
        <v>44298</v>
      </c>
      <c r="H183" s="62" t="s">
        <v>935</v>
      </c>
      <c r="I183" s="64">
        <v>751639.09597648331</v>
      </c>
      <c r="J183" s="62" t="s">
        <v>499</v>
      </c>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row>
    <row r="184" spans="1:38" ht="24" customHeight="1">
      <c r="A184" s="62"/>
      <c r="B184" s="63" t="s">
        <v>654</v>
      </c>
      <c r="C184" s="454" t="s">
        <v>937</v>
      </c>
      <c r="D184" s="454" t="s">
        <v>656</v>
      </c>
      <c r="E184" s="63" t="s">
        <v>657</v>
      </c>
      <c r="F184" s="454" t="s">
        <v>658</v>
      </c>
      <c r="G184" s="293">
        <v>6950</v>
      </c>
      <c r="H184" s="65" t="s">
        <v>494</v>
      </c>
      <c r="I184" s="64"/>
      <c r="J184" s="62" t="s">
        <v>499</v>
      </c>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row>
    <row r="185" spans="1:38" ht="24" customHeight="1">
      <c r="A185" s="62"/>
      <c r="B185" s="454" t="s">
        <v>659</v>
      </c>
      <c r="C185" s="454" t="s">
        <v>938</v>
      </c>
      <c r="D185" s="454" t="s">
        <v>660</v>
      </c>
      <c r="E185" s="454" t="s">
        <v>657</v>
      </c>
      <c r="F185" s="454" t="s">
        <v>661</v>
      </c>
      <c r="G185" s="294">
        <v>187248</v>
      </c>
      <c r="H185" s="65" t="s">
        <v>939</v>
      </c>
      <c r="I185" s="64"/>
      <c r="J185" s="62" t="s">
        <v>499</v>
      </c>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row>
    <row r="186" spans="1:38" ht="24" customHeight="1">
      <c r="A186" s="62"/>
      <c r="B186" s="454" t="s">
        <v>665</v>
      </c>
      <c r="C186" s="454" t="s">
        <v>940</v>
      </c>
      <c r="D186" s="454" t="s">
        <v>666</v>
      </c>
      <c r="E186" s="454" t="s">
        <v>657</v>
      </c>
      <c r="F186" s="454" t="s">
        <v>667</v>
      </c>
      <c r="G186" s="293">
        <v>59377</v>
      </c>
      <c r="H186" s="65" t="s">
        <v>494</v>
      </c>
      <c r="I186" s="64"/>
      <c r="J186" s="62" t="s">
        <v>499</v>
      </c>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row>
    <row r="187" spans="1:38" ht="24" customHeight="1">
      <c r="A187" s="62"/>
      <c r="B187" s="454" t="s">
        <v>668</v>
      </c>
      <c r="C187" s="454" t="s">
        <v>941</v>
      </c>
      <c r="D187" s="454" t="s">
        <v>669</v>
      </c>
      <c r="E187" s="454" t="s">
        <v>657</v>
      </c>
      <c r="F187" s="454" t="s">
        <v>658</v>
      </c>
      <c r="G187" s="293">
        <v>2330</v>
      </c>
      <c r="H187" s="65" t="s">
        <v>494</v>
      </c>
      <c r="I187" s="64"/>
      <c r="J187" s="62" t="s">
        <v>499</v>
      </c>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row>
    <row r="188" spans="1:38" ht="24" customHeight="1">
      <c r="A188" s="62"/>
      <c r="B188" s="454" t="s">
        <v>672</v>
      </c>
      <c r="C188" s="454" t="s">
        <v>942</v>
      </c>
      <c r="D188" s="454" t="s">
        <v>673</v>
      </c>
      <c r="E188" s="454" t="s">
        <v>657</v>
      </c>
      <c r="F188" s="454" t="s">
        <v>674</v>
      </c>
      <c r="G188" s="293">
        <v>134500</v>
      </c>
      <c r="H188" s="65" t="s">
        <v>494</v>
      </c>
      <c r="I188" s="64"/>
      <c r="J188" s="62" t="s">
        <v>499</v>
      </c>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row>
    <row r="189" spans="1:38" ht="24" customHeight="1">
      <c r="A189" s="62"/>
      <c r="B189" s="454" t="s">
        <v>675</v>
      </c>
      <c r="C189" s="454" t="s">
        <v>943</v>
      </c>
      <c r="D189" s="454" t="s">
        <v>676</v>
      </c>
      <c r="E189" s="454" t="s">
        <v>657</v>
      </c>
      <c r="F189" s="454" t="s">
        <v>658</v>
      </c>
      <c r="G189" s="293">
        <v>30291</v>
      </c>
      <c r="H189" s="65" t="s">
        <v>494</v>
      </c>
      <c r="I189" s="64"/>
      <c r="J189" s="62" t="s">
        <v>499</v>
      </c>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row>
    <row r="190" spans="1:38" ht="24" customHeight="1">
      <c r="A190" s="62"/>
      <c r="B190" s="454" t="s">
        <v>677</v>
      </c>
      <c r="C190" s="454" t="s">
        <v>944</v>
      </c>
      <c r="D190" s="454" t="s">
        <v>678</v>
      </c>
      <c r="E190" s="454" t="s">
        <v>657</v>
      </c>
      <c r="F190" s="454" t="s">
        <v>679</v>
      </c>
      <c r="G190" s="293">
        <v>134019</v>
      </c>
      <c r="H190" s="65" t="s">
        <v>939</v>
      </c>
      <c r="I190" s="64"/>
      <c r="J190" s="62" t="s">
        <v>499</v>
      </c>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row>
    <row r="191" spans="1:38" ht="24" customHeight="1">
      <c r="A191" s="62"/>
      <c r="B191" s="454" t="s">
        <v>682</v>
      </c>
      <c r="C191" s="454" t="s">
        <v>945</v>
      </c>
      <c r="D191" s="454" t="s">
        <v>683</v>
      </c>
      <c r="E191" s="454" t="s">
        <v>657</v>
      </c>
      <c r="F191" s="454" t="s">
        <v>684</v>
      </c>
      <c r="G191" s="293">
        <v>6396</v>
      </c>
      <c r="H191" s="65" t="s">
        <v>494</v>
      </c>
      <c r="I191" s="64"/>
      <c r="J191" s="62" t="s">
        <v>499</v>
      </c>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row>
    <row r="192" spans="1:38" ht="24" customHeight="1">
      <c r="A192" s="62"/>
      <c r="B192" s="454" t="s">
        <v>687</v>
      </c>
      <c r="C192" s="454" t="s">
        <v>946</v>
      </c>
      <c r="D192" s="454" t="s">
        <v>688</v>
      </c>
      <c r="E192" s="454" t="s">
        <v>657</v>
      </c>
      <c r="F192" s="454" t="s">
        <v>667</v>
      </c>
      <c r="G192" s="293">
        <v>177082</v>
      </c>
      <c r="H192" s="65" t="s">
        <v>494</v>
      </c>
      <c r="I192" s="64"/>
      <c r="J192" s="62" t="s">
        <v>499</v>
      </c>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row>
    <row r="193" spans="1:38" ht="24" customHeight="1">
      <c r="A193" s="62"/>
      <c r="B193" s="454" t="s">
        <v>689</v>
      </c>
      <c r="C193" s="454" t="s">
        <v>947</v>
      </c>
      <c r="D193" s="454" t="s">
        <v>690</v>
      </c>
      <c r="E193" s="454" t="s">
        <v>657</v>
      </c>
      <c r="F193" s="454" t="s">
        <v>658</v>
      </c>
      <c r="G193" s="293">
        <v>11500</v>
      </c>
      <c r="H193" s="65" t="s">
        <v>494</v>
      </c>
      <c r="I193" s="64"/>
      <c r="J193" s="62" t="s">
        <v>499</v>
      </c>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row>
    <row r="194" spans="1:38" ht="24" customHeight="1">
      <c r="A194" s="62"/>
      <c r="B194" s="454" t="s">
        <v>693</v>
      </c>
      <c r="C194" s="454" t="s">
        <v>948</v>
      </c>
      <c r="D194" s="454" t="s">
        <v>694</v>
      </c>
      <c r="E194" s="454" t="s">
        <v>657</v>
      </c>
      <c r="F194" s="454" t="s">
        <v>695</v>
      </c>
      <c r="G194" s="293">
        <v>170102</v>
      </c>
      <c r="H194" s="65" t="s">
        <v>494</v>
      </c>
      <c r="I194" s="64"/>
      <c r="J194" s="62" t="s">
        <v>499</v>
      </c>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row>
    <row r="195" spans="1:38" ht="24" customHeight="1">
      <c r="A195" s="62"/>
      <c r="B195" s="454" t="s">
        <v>696</v>
      </c>
      <c r="C195" s="454" t="s">
        <v>949</v>
      </c>
      <c r="D195" s="454" t="s">
        <v>697</v>
      </c>
      <c r="E195" s="454" t="s">
        <v>657</v>
      </c>
      <c r="F195" s="454" t="s">
        <v>695</v>
      </c>
      <c r="G195" s="293">
        <v>22257</v>
      </c>
      <c r="H195" s="65" t="s">
        <v>939</v>
      </c>
      <c r="I195" s="64"/>
      <c r="J195" s="62" t="s">
        <v>499</v>
      </c>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row>
    <row r="196" spans="1:38" ht="24" customHeight="1">
      <c r="A196" s="62"/>
      <c r="B196" s="454" t="s">
        <v>698</v>
      </c>
      <c r="C196" s="454" t="s">
        <v>950</v>
      </c>
      <c r="D196" s="454" t="s">
        <v>699</v>
      </c>
      <c r="E196" s="454" t="s">
        <v>657</v>
      </c>
      <c r="F196" s="454" t="s">
        <v>661</v>
      </c>
      <c r="G196" s="293">
        <v>119000</v>
      </c>
      <c r="H196" s="65" t="s">
        <v>939</v>
      </c>
      <c r="I196" s="64"/>
      <c r="J196" s="62" t="s">
        <v>499</v>
      </c>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row>
    <row r="197" spans="1:38" ht="24" customHeight="1">
      <c r="A197" s="62"/>
      <c r="B197" s="454" t="s">
        <v>700</v>
      </c>
      <c r="C197" s="454" t="s">
        <v>951</v>
      </c>
      <c r="D197" s="454" t="s">
        <v>701</v>
      </c>
      <c r="E197" s="454" t="s">
        <v>657</v>
      </c>
      <c r="F197" s="454" t="s">
        <v>658</v>
      </c>
      <c r="G197" s="293">
        <v>3050</v>
      </c>
      <c r="H197" s="65" t="s">
        <v>494</v>
      </c>
      <c r="I197" s="64"/>
      <c r="J197" s="62" t="s">
        <v>499</v>
      </c>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row>
    <row r="198" spans="1:38" ht="24" customHeight="1">
      <c r="A198" s="62"/>
      <c r="B198" s="454" t="s">
        <v>702</v>
      </c>
      <c r="C198" s="454" t="s">
        <v>952</v>
      </c>
      <c r="D198" s="454" t="s">
        <v>703</v>
      </c>
      <c r="E198" s="454" t="s">
        <v>657</v>
      </c>
      <c r="F198" s="454" t="s">
        <v>661</v>
      </c>
      <c r="G198" s="293">
        <v>37610</v>
      </c>
      <c r="H198" s="65" t="s">
        <v>939</v>
      </c>
      <c r="I198" s="64"/>
      <c r="J198" s="62" t="s">
        <v>499</v>
      </c>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row>
    <row r="199" spans="1:38" ht="24" customHeight="1">
      <c r="A199" s="62"/>
      <c r="B199" s="454" t="s">
        <v>704</v>
      </c>
      <c r="C199" s="454" t="s">
        <v>953</v>
      </c>
      <c r="D199" s="454" t="s">
        <v>705</v>
      </c>
      <c r="E199" s="454" t="s">
        <v>657</v>
      </c>
      <c r="F199" s="454" t="s">
        <v>661</v>
      </c>
      <c r="G199" s="293">
        <v>50522</v>
      </c>
      <c r="H199" s="65" t="s">
        <v>939</v>
      </c>
      <c r="I199" s="64"/>
      <c r="J199" s="62" t="s">
        <v>499</v>
      </c>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row>
    <row r="200" spans="1:38" ht="24" customHeight="1">
      <c r="A200" s="62"/>
      <c r="B200" s="454" t="s">
        <v>706</v>
      </c>
      <c r="C200" s="454" t="s">
        <v>954</v>
      </c>
      <c r="D200" s="454" t="s">
        <v>707</v>
      </c>
      <c r="E200" s="454" t="s">
        <v>657</v>
      </c>
      <c r="F200" s="454" t="s">
        <v>658</v>
      </c>
      <c r="G200" s="293">
        <v>14380</v>
      </c>
      <c r="H200" s="65" t="s">
        <v>494</v>
      </c>
      <c r="I200" s="64"/>
      <c r="J200" s="62" t="s">
        <v>499</v>
      </c>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row>
    <row r="201" spans="1:38" ht="24" customHeight="1">
      <c r="A201" s="62"/>
      <c r="B201" s="454" t="s">
        <v>708</v>
      </c>
      <c r="C201" s="454" t="s">
        <v>955</v>
      </c>
      <c r="D201" s="454" t="s">
        <v>709</v>
      </c>
      <c r="E201" s="454" t="s">
        <v>657</v>
      </c>
      <c r="F201" s="454" t="s">
        <v>679</v>
      </c>
      <c r="G201" s="293">
        <v>1842</v>
      </c>
      <c r="H201" s="65" t="s">
        <v>494</v>
      </c>
      <c r="I201" s="64"/>
      <c r="J201" s="62" t="s">
        <v>499</v>
      </c>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row>
    <row r="202" spans="1:38" ht="24" customHeight="1">
      <c r="A202" s="62"/>
      <c r="B202" s="454" t="s">
        <v>710</v>
      </c>
      <c r="C202" s="454" t="s">
        <v>956</v>
      </c>
      <c r="D202" s="454" t="s">
        <v>711</v>
      </c>
      <c r="E202" s="454" t="s">
        <v>657</v>
      </c>
      <c r="F202" s="454" t="s">
        <v>658</v>
      </c>
      <c r="G202" s="293">
        <v>9420</v>
      </c>
      <c r="H202" s="65" t="s">
        <v>494</v>
      </c>
      <c r="I202" s="64"/>
      <c r="J202" s="62" t="s">
        <v>499</v>
      </c>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row>
    <row r="203" spans="1:38" ht="24" customHeight="1">
      <c r="A203" s="62"/>
      <c r="B203" s="454" t="s">
        <v>712</v>
      </c>
      <c r="C203" s="454" t="s">
        <v>957</v>
      </c>
      <c r="D203" s="454" t="s">
        <v>713</v>
      </c>
      <c r="E203" s="454" t="s">
        <v>657</v>
      </c>
      <c r="F203" s="454" t="s">
        <v>658</v>
      </c>
      <c r="G203" s="293">
        <v>2331</v>
      </c>
      <c r="H203" s="65" t="s">
        <v>494</v>
      </c>
      <c r="I203" s="64"/>
      <c r="J203" s="62" t="s">
        <v>499</v>
      </c>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row>
    <row r="204" spans="1:38" ht="24" customHeight="1">
      <c r="A204" s="62"/>
      <c r="B204" s="454" t="s">
        <v>714</v>
      </c>
      <c r="C204" s="454" t="s">
        <v>958</v>
      </c>
      <c r="D204" s="454" t="s">
        <v>715</v>
      </c>
      <c r="E204" s="454" t="s">
        <v>657</v>
      </c>
      <c r="F204" s="454" t="s">
        <v>658</v>
      </c>
      <c r="G204" s="293">
        <v>84128</v>
      </c>
      <c r="H204" s="65" t="s">
        <v>494</v>
      </c>
      <c r="I204" s="64"/>
      <c r="J204" s="62" t="s">
        <v>499</v>
      </c>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row>
    <row r="205" spans="1:38" ht="24" customHeight="1">
      <c r="A205" s="62"/>
      <c r="B205" s="454" t="s">
        <v>716</v>
      </c>
      <c r="C205" s="454" t="s">
        <v>959</v>
      </c>
      <c r="D205" s="454" t="s">
        <v>717</v>
      </c>
      <c r="E205" s="454" t="s">
        <v>657</v>
      </c>
      <c r="F205" s="454" t="s">
        <v>684</v>
      </c>
      <c r="G205" s="293">
        <v>3132</v>
      </c>
      <c r="H205" s="65" t="s">
        <v>939</v>
      </c>
      <c r="I205" s="64"/>
      <c r="J205" s="62" t="s">
        <v>499</v>
      </c>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row>
    <row r="206" spans="1:38" ht="24" customHeight="1">
      <c r="A206" s="62"/>
      <c r="B206" s="454" t="s">
        <v>718</v>
      </c>
      <c r="C206" s="454" t="s">
        <v>960</v>
      </c>
      <c r="D206" s="454" t="s">
        <v>719</v>
      </c>
      <c r="E206" s="454" t="s">
        <v>657</v>
      </c>
      <c r="F206" s="454" t="s">
        <v>658</v>
      </c>
      <c r="G206" s="293">
        <v>12959</v>
      </c>
      <c r="H206" s="65" t="s">
        <v>494</v>
      </c>
      <c r="I206" s="64"/>
      <c r="J206" s="62" t="s">
        <v>499</v>
      </c>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row>
    <row r="207" spans="1:38" ht="24" customHeight="1">
      <c r="A207" s="62"/>
      <c r="B207" s="454" t="s">
        <v>720</v>
      </c>
      <c r="C207" s="454" t="s">
        <v>961</v>
      </c>
      <c r="D207" s="454" t="s">
        <v>721</v>
      </c>
      <c r="E207" s="454" t="s">
        <v>657</v>
      </c>
      <c r="F207" s="454" t="s">
        <v>658</v>
      </c>
      <c r="G207" s="293">
        <v>13810</v>
      </c>
      <c r="H207" s="65" t="s">
        <v>494</v>
      </c>
      <c r="I207" s="64"/>
      <c r="J207" s="62" t="s">
        <v>499</v>
      </c>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row>
    <row r="208" spans="1:38" ht="24" customHeight="1">
      <c r="A208" s="62"/>
      <c r="B208" s="454" t="s">
        <v>722</v>
      </c>
      <c r="C208" s="454" t="s">
        <v>962</v>
      </c>
      <c r="D208" s="454" t="s">
        <v>723</v>
      </c>
      <c r="E208" s="454" t="s">
        <v>657</v>
      </c>
      <c r="F208" s="454" t="s">
        <v>724</v>
      </c>
      <c r="G208" s="293">
        <v>1770</v>
      </c>
      <c r="H208" s="65" t="s">
        <v>939</v>
      </c>
      <c r="I208" s="64"/>
      <c r="J208" s="62" t="s">
        <v>499</v>
      </c>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row>
    <row r="209" spans="1:38" ht="24" customHeight="1">
      <c r="A209" s="62"/>
      <c r="B209" s="454" t="s">
        <v>725</v>
      </c>
      <c r="C209" s="454" t="s">
        <v>963</v>
      </c>
      <c r="D209" s="454" t="s">
        <v>726</v>
      </c>
      <c r="E209" s="454" t="s">
        <v>657</v>
      </c>
      <c r="F209" s="454" t="s">
        <v>695</v>
      </c>
      <c r="G209" s="293">
        <v>18660</v>
      </c>
      <c r="H209" s="65" t="s">
        <v>494</v>
      </c>
      <c r="I209" s="64"/>
      <c r="J209" s="62" t="s">
        <v>499</v>
      </c>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row>
    <row r="210" spans="1:38" ht="24" customHeight="1">
      <c r="A210" s="62"/>
      <c r="B210" s="454" t="s">
        <v>727</v>
      </c>
      <c r="C210" s="454" t="s">
        <v>964</v>
      </c>
      <c r="D210" s="454" t="s">
        <v>728</v>
      </c>
      <c r="E210" s="454" t="s">
        <v>657</v>
      </c>
      <c r="F210" s="454" t="s">
        <v>661</v>
      </c>
      <c r="G210" s="293">
        <v>325082</v>
      </c>
      <c r="H210" s="65" t="s">
        <v>939</v>
      </c>
      <c r="I210" s="64"/>
      <c r="J210" s="62" t="s">
        <v>499</v>
      </c>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row>
    <row r="211" spans="1:38" ht="24" customHeight="1">
      <c r="A211" s="62"/>
      <c r="B211" s="454" t="s">
        <v>729</v>
      </c>
      <c r="C211" s="454" t="s">
        <v>965</v>
      </c>
      <c r="D211" s="454" t="s">
        <v>730</v>
      </c>
      <c r="E211" s="454" t="s">
        <v>657</v>
      </c>
      <c r="F211" s="454" t="s">
        <v>684</v>
      </c>
      <c r="G211" s="293">
        <v>209054</v>
      </c>
      <c r="H211" s="65" t="s">
        <v>939</v>
      </c>
      <c r="I211" s="64"/>
      <c r="J211" s="62" t="s">
        <v>499</v>
      </c>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row>
    <row r="212" spans="1:38" ht="24" customHeight="1">
      <c r="A212" s="62"/>
      <c r="B212" s="454" t="s">
        <v>731</v>
      </c>
      <c r="C212" s="454" t="s">
        <v>966</v>
      </c>
      <c r="D212" s="454" t="s">
        <v>732</v>
      </c>
      <c r="E212" s="454" t="s">
        <v>657</v>
      </c>
      <c r="F212" s="454" t="s">
        <v>658</v>
      </c>
      <c r="G212" s="293">
        <v>18000</v>
      </c>
      <c r="H212" s="65" t="s">
        <v>494</v>
      </c>
      <c r="I212" s="64"/>
      <c r="J212" s="62" t="s">
        <v>499</v>
      </c>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row>
    <row r="213" spans="1:38" ht="24" customHeight="1">
      <c r="A213" s="62"/>
      <c r="B213" s="454" t="s">
        <v>737</v>
      </c>
      <c r="C213" s="454" t="s">
        <v>967</v>
      </c>
      <c r="D213" s="454" t="s">
        <v>738</v>
      </c>
      <c r="E213" s="454" t="s">
        <v>657</v>
      </c>
      <c r="F213" s="454" t="s">
        <v>658</v>
      </c>
      <c r="G213" s="293">
        <v>1745</v>
      </c>
      <c r="H213" s="65" t="s">
        <v>494</v>
      </c>
      <c r="I213" s="64"/>
      <c r="J213" s="62" t="s">
        <v>499</v>
      </c>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row>
    <row r="214" spans="1:38" ht="24" customHeight="1">
      <c r="A214" s="62"/>
      <c r="B214" s="454" t="s">
        <v>739</v>
      </c>
      <c r="C214" s="454" t="s">
        <v>968</v>
      </c>
      <c r="D214" s="454" t="s">
        <v>740</v>
      </c>
      <c r="E214" s="454" t="s">
        <v>657</v>
      </c>
      <c r="F214" s="454" t="s">
        <v>695</v>
      </c>
      <c r="G214" s="293">
        <v>22907</v>
      </c>
      <c r="H214" s="65" t="s">
        <v>494</v>
      </c>
      <c r="I214" s="64"/>
      <c r="J214" s="62" t="s">
        <v>499</v>
      </c>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row>
    <row r="215" spans="1:38" ht="24" customHeight="1">
      <c r="A215" s="62"/>
      <c r="B215" s="454" t="s">
        <v>741</v>
      </c>
      <c r="C215" s="454" t="s">
        <v>969</v>
      </c>
      <c r="D215" s="454" t="s">
        <v>742</v>
      </c>
      <c r="E215" s="454" t="s">
        <v>657</v>
      </c>
      <c r="F215" s="454" t="s">
        <v>658</v>
      </c>
      <c r="G215" s="293">
        <v>7500</v>
      </c>
      <c r="H215" s="65" t="s">
        <v>494</v>
      </c>
      <c r="I215" s="64"/>
      <c r="J215" s="62" t="s">
        <v>499</v>
      </c>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row>
    <row r="216" spans="1:38" ht="24" customHeight="1">
      <c r="A216" s="62"/>
      <c r="B216" s="454" t="s">
        <v>743</v>
      </c>
      <c r="C216" s="454" t="s">
        <v>970</v>
      </c>
      <c r="D216" s="454" t="s">
        <v>744</v>
      </c>
      <c r="E216" s="454" t="s">
        <v>657</v>
      </c>
      <c r="F216" s="454" t="s">
        <v>658</v>
      </c>
      <c r="G216" s="293">
        <v>4400</v>
      </c>
      <c r="H216" s="65" t="s">
        <v>494</v>
      </c>
      <c r="I216" s="64"/>
      <c r="J216" s="62" t="s">
        <v>499</v>
      </c>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row>
    <row r="217" spans="1:38" ht="24" customHeight="1">
      <c r="A217" s="62"/>
      <c r="B217" s="454" t="s">
        <v>749</v>
      </c>
      <c r="C217" s="454" t="s">
        <v>971</v>
      </c>
      <c r="D217" s="454" t="s">
        <v>750</v>
      </c>
      <c r="E217" s="454" t="s">
        <v>657</v>
      </c>
      <c r="F217" s="454" t="s">
        <v>661</v>
      </c>
      <c r="G217" s="293">
        <v>122064</v>
      </c>
      <c r="H217" s="65" t="s">
        <v>939</v>
      </c>
      <c r="I217" s="64"/>
      <c r="J217" s="62" t="s">
        <v>499</v>
      </c>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row>
    <row r="218" spans="1:38" ht="24" customHeight="1">
      <c r="A218" s="62"/>
      <c r="B218" s="454" t="s">
        <v>751</v>
      </c>
      <c r="C218" s="454" t="s">
        <v>972</v>
      </c>
      <c r="D218" s="454" t="s">
        <v>752</v>
      </c>
      <c r="E218" s="454" t="s">
        <v>657</v>
      </c>
      <c r="F218" s="454" t="s">
        <v>661</v>
      </c>
      <c r="G218" s="293">
        <v>40000</v>
      </c>
      <c r="H218" s="65" t="s">
        <v>939</v>
      </c>
      <c r="I218" s="64"/>
      <c r="J218" s="62" t="s">
        <v>499</v>
      </c>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row>
    <row r="219" spans="1:38" ht="24" customHeight="1">
      <c r="A219" s="62"/>
      <c r="B219" s="454" t="s">
        <v>753</v>
      </c>
      <c r="C219" s="454" t="s">
        <v>973</v>
      </c>
      <c r="D219" s="454" t="s">
        <v>754</v>
      </c>
      <c r="E219" s="454" t="s">
        <v>657</v>
      </c>
      <c r="F219" s="454" t="s">
        <v>658</v>
      </c>
      <c r="G219" s="293">
        <v>2100</v>
      </c>
      <c r="H219" s="65" t="s">
        <v>494</v>
      </c>
      <c r="I219" s="64"/>
      <c r="J219" s="62" t="s">
        <v>499</v>
      </c>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row>
    <row r="220" spans="1:38" ht="24" customHeight="1">
      <c r="A220" s="62"/>
      <c r="B220" s="454" t="s">
        <v>755</v>
      </c>
      <c r="C220" s="454" t="s">
        <v>974</v>
      </c>
      <c r="D220" s="454" t="s">
        <v>756</v>
      </c>
      <c r="E220" s="454" t="s">
        <v>657</v>
      </c>
      <c r="F220" s="454" t="s">
        <v>658</v>
      </c>
      <c r="G220" s="293">
        <v>2399</v>
      </c>
      <c r="H220" s="65" t="s">
        <v>494</v>
      </c>
      <c r="I220" s="64"/>
      <c r="J220" s="62" t="s">
        <v>499</v>
      </c>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row>
    <row r="221" spans="1:38" ht="24" customHeight="1">
      <c r="A221" s="62"/>
      <c r="B221" s="454" t="s">
        <v>757</v>
      </c>
      <c r="C221" s="454" t="s">
        <v>975</v>
      </c>
      <c r="D221" s="454" t="s">
        <v>758</v>
      </c>
      <c r="E221" s="454" t="s">
        <v>657</v>
      </c>
      <c r="F221" s="454" t="s">
        <v>658</v>
      </c>
      <c r="G221" s="293">
        <v>3278</v>
      </c>
      <c r="H221" s="65" t="s">
        <v>494</v>
      </c>
      <c r="I221" s="64"/>
      <c r="J221" s="62" t="s">
        <v>499</v>
      </c>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row>
    <row r="222" spans="1:38" ht="24" customHeight="1">
      <c r="A222" s="62"/>
      <c r="B222" s="454" t="s">
        <v>761</v>
      </c>
      <c r="C222" s="454" t="s">
        <v>976</v>
      </c>
      <c r="D222" s="454" t="s">
        <v>762</v>
      </c>
      <c r="E222" s="454" t="s">
        <v>657</v>
      </c>
      <c r="F222" s="454" t="s">
        <v>658</v>
      </c>
      <c r="G222" s="293">
        <v>11200</v>
      </c>
      <c r="H222" s="65" t="s">
        <v>494</v>
      </c>
      <c r="I222" s="64"/>
      <c r="J222" s="62" t="s">
        <v>499</v>
      </c>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row>
    <row r="223" spans="1:38" ht="24" customHeight="1">
      <c r="A223" s="62"/>
      <c r="B223" s="454" t="s">
        <v>763</v>
      </c>
      <c r="C223" s="454" t="s">
        <v>977</v>
      </c>
      <c r="D223" s="454" t="s">
        <v>764</v>
      </c>
      <c r="E223" s="454" t="s">
        <v>657</v>
      </c>
      <c r="F223" s="454" t="s">
        <v>679</v>
      </c>
      <c r="G223" s="293">
        <v>2008</v>
      </c>
      <c r="H223" s="65" t="s">
        <v>939</v>
      </c>
      <c r="I223" s="64"/>
      <c r="J223" s="62" t="s">
        <v>499</v>
      </c>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row>
    <row r="224" spans="1:38" ht="24" customHeight="1">
      <c r="A224" s="62"/>
      <c r="B224" s="454" t="s">
        <v>765</v>
      </c>
      <c r="C224" s="454" t="s">
        <v>978</v>
      </c>
      <c r="D224" s="454" t="s">
        <v>766</v>
      </c>
      <c r="E224" s="454" t="s">
        <v>657</v>
      </c>
      <c r="F224" s="454" t="s">
        <v>658</v>
      </c>
      <c r="G224" s="293">
        <v>349088</v>
      </c>
      <c r="H224" s="65" t="s">
        <v>494</v>
      </c>
      <c r="I224" s="64"/>
      <c r="J224" s="62" t="s">
        <v>499</v>
      </c>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row>
    <row r="225" spans="1:38" ht="24" customHeight="1">
      <c r="A225" s="62"/>
      <c r="B225" s="454" t="s">
        <v>767</v>
      </c>
      <c r="C225" s="454" t="s">
        <v>979</v>
      </c>
      <c r="D225" s="454" t="s">
        <v>768</v>
      </c>
      <c r="E225" s="454" t="s">
        <v>657</v>
      </c>
      <c r="F225" s="454" t="s">
        <v>658</v>
      </c>
      <c r="G225" s="293">
        <v>7146</v>
      </c>
      <c r="H225" s="65" t="s">
        <v>494</v>
      </c>
      <c r="I225" s="64"/>
      <c r="J225" s="62" t="s">
        <v>499</v>
      </c>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62"/>
    </row>
    <row r="226" spans="1:38" ht="24" customHeight="1">
      <c r="A226" s="62"/>
      <c r="B226" s="454" t="s">
        <v>769</v>
      </c>
      <c r="C226" s="454" t="s">
        <v>980</v>
      </c>
      <c r="D226" s="454" t="s">
        <v>770</v>
      </c>
      <c r="E226" s="454" t="s">
        <v>657</v>
      </c>
      <c r="F226" s="454" t="s">
        <v>658</v>
      </c>
      <c r="G226" s="293">
        <v>6200</v>
      </c>
      <c r="H226" s="65" t="s">
        <v>494</v>
      </c>
      <c r="I226" s="64"/>
      <c r="J226" s="62" t="s">
        <v>499</v>
      </c>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62"/>
    </row>
    <row r="227" spans="1:38" ht="24" customHeight="1">
      <c r="A227" s="62"/>
      <c r="B227" s="454" t="s">
        <v>771</v>
      </c>
      <c r="C227" s="454" t="s">
        <v>981</v>
      </c>
      <c r="D227" s="454" t="s">
        <v>772</v>
      </c>
      <c r="E227" s="454" t="s">
        <v>657</v>
      </c>
      <c r="F227" s="454" t="s">
        <v>658</v>
      </c>
      <c r="G227" s="293">
        <v>2400</v>
      </c>
      <c r="H227" s="65" t="s">
        <v>494</v>
      </c>
      <c r="I227" s="64"/>
      <c r="J227" s="62" t="s">
        <v>499</v>
      </c>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row>
    <row r="228" spans="1:38" ht="24" customHeight="1">
      <c r="A228" s="62"/>
      <c r="B228" s="454" t="s">
        <v>773</v>
      </c>
      <c r="C228" s="454" t="s">
        <v>982</v>
      </c>
      <c r="D228" s="454" t="s">
        <v>774</v>
      </c>
      <c r="E228" s="454" t="s">
        <v>657</v>
      </c>
      <c r="F228" s="454" t="s">
        <v>775</v>
      </c>
      <c r="G228" s="293">
        <v>16322</v>
      </c>
      <c r="H228" s="65" t="s">
        <v>494</v>
      </c>
      <c r="I228" s="64"/>
      <c r="J228" s="62" t="s">
        <v>499</v>
      </c>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row>
    <row r="229" spans="1:38" ht="24" customHeight="1">
      <c r="A229" s="62"/>
      <c r="B229" s="454" t="s">
        <v>776</v>
      </c>
      <c r="C229" s="454" t="s">
        <v>983</v>
      </c>
      <c r="D229" s="454" t="s">
        <v>777</v>
      </c>
      <c r="E229" s="454" t="s">
        <v>657</v>
      </c>
      <c r="F229" s="454" t="s">
        <v>658</v>
      </c>
      <c r="G229" s="293">
        <v>4574</v>
      </c>
      <c r="H229" s="65" t="s">
        <v>494</v>
      </c>
      <c r="I229" s="64"/>
      <c r="J229" s="62" t="s">
        <v>499</v>
      </c>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62"/>
    </row>
    <row r="230" spans="1:38" ht="24" customHeight="1">
      <c r="A230" s="62"/>
      <c r="B230" s="454" t="s">
        <v>778</v>
      </c>
      <c r="C230" s="454" t="s">
        <v>984</v>
      </c>
      <c r="D230" s="454" t="s">
        <v>779</v>
      </c>
      <c r="E230" s="454" t="s">
        <v>657</v>
      </c>
      <c r="F230" s="454" t="s">
        <v>679</v>
      </c>
      <c r="G230" s="293">
        <v>36319</v>
      </c>
      <c r="H230" s="65" t="s">
        <v>939</v>
      </c>
      <c r="I230" s="64"/>
      <c r="J230" s="62" t="s">
        <v>499</v>
      </c>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row>
    <row r="231" spans="1:38" ht="24" customHeight="1">
      <c r="A231" s="62"/>
      <c r="B231" s="454" t="s">
        <v>780</v>
      </c>
      <c r="C231" s="454" t="s">
        <v>985</v>
      </c>
      <c r="D231" s="454" t="s">
        <v>781</v>
      </c>
      <c r="E231" s="454" t="s">
        <v>657</v>
      </c>
      <c r="F231" s="454" t="s">
        <v>658</v>
      </c>
      <c r="G231" s="293">
        <v>3526</v>
      </c>
      <c r="H231" s="65" t="s">
        <v>494</v>
      </c>
      <c r="I231" s="64"/>
      <c r="J231" s="62" t="s">
        <v>499</v>
      </c>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62"/>
    </row>
    <row r="232" spans="1:38" ht="24" customHeight="1">
      <c r="A232" s="62"/>
      <c r="B232" s="454" t="s">
        <v>782</v>
      </c>
      <c r="C232" s="454" t="s">
        <v>986</v>
      </c>
      <c r="D232" s="454" t="s">
        <v>783</v>
      </c>
      <c r="E232" s="454" t="s">
        <v>657</v>
      </c>
      <c r="F232" s="454" t="s">
        <v>679</v>
      </c>
      <c r="G232" s="293">
        <v>4600</v>
      </c>
      <c r="H232" s="65" t="s">
        <v>494</v>
      </c>
      <c r="I232" s="64"/>
      <c r="J232" s="62" t="s">
        <v>499</v>
      </c>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row>
    <row r="233" spans="1:38" ht="24" customHeight="1">
      <c r="A233" s="62"/>
      <c r="B233" s="454" t="s">
        <v>784</v>
      </c>
      <c r="C233" s="454" t="s">
        <v>987</v>
      </c>
      <c r="D233" s="454" t="s">
        <v>785</v>
      </c>
      <c r="E233" s="454" t="s">
        <v>657</v>
      </c>
      <c r="F233" s="454" t="s">
        <v>658</v>
      </c>
      <c r="G233" s="293">
        <v>9300</v>
      </c>
      <c r="H233" s="65" t="s">
        <v>494</v>
      </c>
      <c r="I233" s="64"/>
      <c r="J233" s="62" t="s">
        <v>499</v>
      </c>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row>
    <row r="234" spans="1:38" ht="24" customHeight="1">
      <c r="A234" s="62"/>
      <c r="B234" s="454" t="s">
        <v>786</v>
      </c>
      <c r="C234" s="454" t="s">
        <v>988</v>
      </c>
      <c r="D234" s="454" t="s">
        <v>787</v>
      </c>
      <c r="E234" s="454" t="s">
        <v>657</v>
      </c>
      <c r="F234" s="454" t="s">
        <v>661</v>
      </c>
      <c r="G234" s="293">
        <v>60115</v>
      </c>
      <c r="H234" s="65" t="s">
        <v>939</v>
      </c>
      <c r="I234" s="64"/>
      <c r="J234" s="62" t="s">
        <v>499</v>
      </c>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62"/>
    </row>
    <row r="235" spans="1:38" ht="24" customHeight="1">
      <c r="A235" s="62"/>
      <c r="B235" s="454" t="s">
        <v>788</v>
      </c>
      <c r="C235" s="454" t="s">
        <v>989</v>
      </c>
      <c r="D235" s="454" t="s">
        <v>789</v>
      </c>
      <c r="E235" s="454" t="s">
        <v>657</v>
      </c>
      <c r="F235" s="454" t="s">
        <v>658</v>
      </c>
      <c r="G235" s="293">
        <v>16482</v>
      </c>
      <c r="H235" s="65" t="s">
        <v>494</v>
      </c>
      <c r="I235" s="64"/>
      <c r="J235" s="62" t="s">
        <v>499</v>
      </c>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row>
    <row r="236" spans="1:38" ht="24" customHeight="1">
      <c r="A236" s="62"/>
      <c r="B236" s="454" t="s">
        <v>798</v>
      </c>
      <c r="C236" s="454" t="s">
        <v>990</v>
      </c>
      <c r="D236" s="454" t="s">
        <v>799</v>
      </c>
      <c r="E236" s="454" t="s">
        <v>657</v>
      </c>
      <c r="F236" s="454" t="s">
        <v>679</v>
      </c>
      <c r="G236" s="293">
        <v>176551</v>
      </c>
      <c r="H236" s="65" t="s">
        <v>939</v>
      </c>
      <c r="I236" s="64"/>
      <c r="J236" s="62" t="s">
        <v>499</v>
      </c>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row>
    <row r="237" spans="1:38" ht="24" customHeight="1">
      <c r="A237" s="62"/>
      <c r="B237" s="454" t="s">
        <v>802</v>
      </c>
      <c r="C237" s="454" t="s">
        <v>991</v>
      </c>
      <c r="D237" s="454" t="s">
        <v>803</v>
      </c>
      <c r="E237" s="454" t="s">
        <v>657</v>
      </c>
      <c r="F237" s="454" t="s">
        <v>661</v>
      </c>
      <c r="G237" s="293">
        <v>85000</v>
      </c>
      <c r="H237" s="65" t="s">
        <v>939</v>
      </c>
      <c r="I237" s="64"/>
      <c r="J237" s="62" t="s">
        <v>499</v>
      </c>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62"/>
    </row>
    <row r="238" spans="1:38" ht="24" customHeight="1">
      <c r="A238" s="62"/>
      <c r="B238" s="454" t="s">
        <v>804</v>
      </c>
      <c r="C238" s="454" t="s">
        <v>992</v>
      </c>
      <c r="D238" s="454" t="s">
        <v>805</v>
      </c>
      <c r="E238" s="454" t="s">
        <v>657</v>
      </c>
      <c r="F238" s="454" t="s">
        <v>695</v>
      </c>
      <c r="G238" s="293">
        <v>32127</v>
      </c>
      <c r="H238" s="65" t="s">
        <v>494</v>
      </c>
      <c r="I238" s="64"/>
      <c r="J238" s="62" t="s">
        <v>499</v>
      </c>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row>
    <row r="239" spans="1:38" ht="24" customHeight="1">
      <c r="A239" s="62"/>
      <c r="B239" s="454" t="s">
        <v>806</v>
      </c>
      <c r="C239" s="454" t="s">
        <v>993</v>
      </c>
      <c r="D239" s="454" t="s">
        <v>807</v>
      </c>
      <c r="E239" s="454" t="s">
        <v>657</v>
      </c>
      <c r="F239" s="454" t="s">
        <v>658</v>
      </c>
      <c r="G239" s="293">
        <v>2940</v>
      </c>
      <c r="H239" s="65" t="s">
        <v>494</v>
      </c>
      <c r="I239" s="64"/>
      <c r="J239" s="62" t="s">
        <v>499</v>
      </c>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62"/>
    </row>
    <row r="240" spans="1:38" ht="24" customHeight="1">
      <c r="A240" s="62"/>
      <c r="B240" s="454" t="s">
        <v>808</v>
      </c>
      <c r="C240" s="454" t="s">
        <v>994</v>
      </c>
      <c r="D240" s="454" t="s">
        <v>809</v>
      </c>
      <c r="E240" s="454" t="s">
        <v>657</v>
      </c>
      <c r="F240" s="454" t="s">
        <v>775</v>
      </c>
      <c r="G240" s="293">
        <v>41038</v>
      </c>
      <c r="H240" s="65" t="s">
        <v>494</v>
      </c>
      <c r="I240" s="64"/>
      <c r="J240" s="62" t="s">
        <v>499</v>
      </c>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row>
    <row r="241" spans="1:38" ht="24" customHeight="1">
      <c r="A241" s="62"/>
      <c r="B241" s="454" t="s">
        <v>810</v>
      </c>
      <c r="C241" s="454" t="s">
        <v>995</v>
      </c>
      <c r="D241" s="454" t="s">
        <v>811</v>
      </c>
      <c r="E241" s="454" t="s">
        <v>657</v>
      </c>
      <c r="F241" s="454" t="s">
        <v>658</v>
      </c>
      <c r="G241" s="293">
        <v>5008</v>
      </c>
      <c r="H241" s="65" t="s">
        <v>494</v>
      </c>
      <c r="I241" s="64"/>
      <c r="J241" s="62" t="s">
        <v>499</v>
      </c>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62"/>
    </row>
    <row r="242" spans="1:38" ht="24" customHeight="1">
      <c r="A242" s="62"/>
      <c r="B242" s="454" t="s">
        <v>812</v>
      </c>
      <c r="C242" s="454" t="s">
        <v>996</v>
      </c>
      <c r="D242" s="454" t="s">
        <v>813</v>
      </c>
      <c r="E242" s="454" t="s">
        <v>657</v>
      </c>
      <c r="F242" s="454" t="s">
        <v>658</v>
      </c>
      <c r="G242" s="293">
        <v>4706</v>
      </c>
      <c r="H242" s="65" t="s">
        <v>494</v>
      </c>
      <c r="I242" s="64"/>
      <c r="J242" s="62" t="s">
        <v>499</v>
      </c>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c r="AK242" s="62"/>
      <c r="AL242" s="62"/>
    </row>
    <row r="243" spans="1:38" ht="24" customHeight="1">
      <c r="A243" s="62"/>
      <c r="B243" s="454" t="s">
        <v>816</v>
      </c>
      <c r="C243" s="454" t="s">
        <v>997</v>
      </c>
      <c r="D243" s="454" t="s">
        <v>817</v>
      </c>
      <c r="E243" s="454" t="s">
        <v>657</v>
      </c>
      <c r="F243" s="454" t="s">
        <v>775</v>
      </c>
      <c r="G243" s="293">
        <v>33300</v>
      </c>
      <c r="H243" s="65" t="s">
        <v>494</v>
      </c>
      <c r="I243" s="64"/>
      <c r="J243" s="62" t="s">
        <v>499</v>
      </c>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62"/>
    </row>
    <row r="244" spans="1:38" ht="24" customHeight="1">
      <c r="A244" s="62"/>
      <c r="B244" s="454" t="s">
        <v>818</v>
      </c>
      <c r="C244" s="454" t="s">
        <v>998</v>
      </c>
      <c r="D244" s="454" t="s">
        <v>819</v>
      </c>
      <c r="E244" s="454" t="s">
        <v>657</v>
      </c>
      <c r="F244" s="454" t="s">
        <v>679</v>
      </c>
      <c r="G244" s="293">
        <v>2804</v>
      </c>
      <c r="H244" s="65" t="s">
        <v>939</v>
      </c>
      <c r="I244" s="64"/>
      <c r="J244" s="62" t="s">
        <v>499</v>
      </c>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row>
    <row r="245" spans="1:38" ht="24" customHeight="1">
      <c r="A245" s="62"/>
      <c r="B245" s="454" t="s">
        <v>824</v>
      </c>
      <c r="C245" s="454" t="s">
        <v>999</v>
      </c>
      <c r="D245" s="454" t="s">
        <v>825</v>
      </c>
      <c r="E245" s="454" t="s">
        <v>657</v>
      </c>
      <c r="F245" s="454" t="s">
        <v>679</v>
      </c>
      <c r="G245" s="293">
        <v>115485</v>
      </c>
      <c r="H245" s="65" t="s">
        <v>939</v>
      </c>
      <c r="I245" s="64"/>
      <c r="J245" s="62" t="s">
        <v>499</v>
      </c>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row>
    <row r="246" spans="1:38" ht="24" customHeight="1">
      <c r="A246" s="62"/>
      <c r="B246" s="454" t="s">
        <v>826</v>
      </c>
      <c r="C246" s="454" t="s">
        <v>1000</v>
      </c>
      <c r="D246" s="454" t="s">
        <v>827</v>
      </c>
      <c r="E246" s="454" t="s">
        <v>657</v>
      </c>
      <c r="F246" s="454" t="s">
        <v>695</v>
      </c>
      <c r="G246" s="293">
        <v>34614</v>
      </c>
      <c r="H246" s="65" t="s">
        <v>494</v>
      </c>
      <c r="I246" s="64"/>
      <c r="J246" s="62" t="s">
        <v>499</v>
      </c>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row>
    <row r="247" spans="1:38" ht="24" customHeight="1">
      <c r="A247" s="62"/>
      <c r="B247" s="454" t="s">
        <v>828</v>
      </c>
      <c r="C247" s="454" t="s">
        <v>1001</v>
      </c>
      <c r="D247" s="454" t="s">
        <v>829</v>
      </c>
      <c r="E247" s="454" t="s">
        <v>657</v>
      </c>
      <c r="F247" s="454" t="s">
        <v>658</v>
      </c>
      <c r="G247" s="293">
        <v>14100</v>
      </c>
      <c r="H247" s="65" t="s">
        <v>494</v>
      </c>
      <c r="I247" s="64"/>
      <c r="J247" s="62" t="s">
        <v>499</v>
      </c>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62"/>
    </row>
    <row r="248" spans="1:38" ht="24" customHeight="1">
      <c r="A248" s="62"/>
      <c r="B248" s="454" t="s">
        <v>830</v>
      </c>
      <c r="C248" s="454" t="s">
        <v>1002</v>
      </c>
      <c r="D248" s="454" t="s">
        <v>831</v>
      </c>
      <c r="E248" s="454" t="s">
        <v>657</v>
      </c>
      <c r="F248" s="454" t="s">
        <v>661</v>
      </c>
      <c r="G248" s="293">
        <v>92000</v>
      </c>
      <c r="H248" s="65" t="s">
        <v>939</v>
      </c>
      <c r="I248" s="64"/>
      <c r="J248" s="62" t="s">
        <v>499</v>
      </c>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c r="AJ248" s="62"/>
      <c r="AK248" s="62"/>
      <c r="AL248" s="62"/>
    </row>
    <row r="249" spans="1:38" ht="24" customHeight="1">
      <c r="A249" s="62"/>
      <c r="B249" s="454" t="s">
        <v>832</v>
      </c>
      <c r="C249" s="454" t="s">
        <v>1003</v>
      </c>
      <c r="D249" s="454" t="s">
        <v>833</v>
      </c>
      <c r="E249" s="454" t="s">
        <v>657</v>
      </c>
      <c r="F249" s="454" t="s">
        <v>661</v>
      </c>
      <c r="G249" s="293">
        <v>220470</v>
      </c>
      <c r="H249" s="65" t="s">
        <v>939</v>
      </c>
      <c r="I249" s="64"/>
      <c r="J249" s="62" t="s">
        <v>499</v>
      </c>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62"/>
    </row>
    <row r="250" spans="1:38" ht="24" customHeight="1">
      <c r="A250" s="62"/>
      <c r="B250" s="454" t="s">
        <v>834</v>
      </c>
      <c r="C250" s="454" t="s">
        <v>1004</v>
      </c>
      <c r="D250" s="454" t="s">
        <v>835</v>
      </c>
      <c r="E250" s="454" t="s">
        <v>657</v>
      </c>
      <c r="F250" s="454" t="s">
        <v>658</v>
      </c>
      <c r="G250" s="293">
        <v>4835</v>
      </c>
      <c r="H250" s="65" t="s">
        <v>494</v>
      </c>
      <c r="I250" s="64"/>
      <c r="J250" s="62" t="s">
        <v>499</v>
      </c>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62"/>
    </row>
    <row r="251" spans="1:38" ht="24" customHeight="1">
      <c r="A251" s="62"/>
      <c r="B251" s="454" t="s">
        <v>838</v>
      </c>
      <c r="C251" s="454" t="s">
        <v>1005</v>
      </c>
      <c r="D251" s="454" t="s">
        <v>839</v>
      </c>
      <c r="E251" s="454" t="s">
        <v>657</v>
      </c>
      <c r="F251" s="454" t="s">
        <v>661</v>
      </c>
      <c r="G251" s="293">
        <v>71794</v>
      </c>
      <c r="H251" s="65" t="s">
        <v>939</v>
      </c>
      <c r="I251" s="64"/>
      <c r="J251" s="62" t="s">
        <v>499</v>
      </c>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c r="AK251" s="62"/>
      <c r="AL251" s="62"/>
    </row>
    <row r="252" spans="1:38" ht="24" customHeight="1">
      <c r="A252" s="62"/>
      <c r="B252" s="454" t="s">
        <v>840</v>
      </c>
      <c r="C252" s="454" t="s">
        <v>1006</v>
      </c>
      <c r="D252" s="454" t="s">
        <v>841</v>
      </c>
      <c r="E252" s="454" t="s">
        <v>657</v>
      </c>
      <c r="F252" s="454" t="s">
        <v>658</v>
      </c>
      <c r="G252" s="293">
        <v>3700</v>
      </c>
      <c r="H252" s="65" t="s">
        <v>494</v>
      </c>
      <c r="I252" s="64"/>
      <c r="J252" s="62" t="s">
        <v>499</v>
      </c>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62"/>
    </row>
    <row r="253" spans="1:38" ht="24" customHeight="1">
      <c r="A253" s="62"/>
      <c r="B253" s="454" t="s">
        <v>846</v>
      </c>
      <c r="C253" s="454" t="s">
        <v>1007</v>
      </c>
      <c r="D253" s="454" t="s">
        <v>847</v>
      </c>
      <c r="E253" s="454" t="s">
        <v>657</v>
      </c>
      <c r="F253" s="454" t="s">
        <v>658</v>
      </c>
      <c r="G253" s="293">
        <v>3761</v>
      </c>
      <c r="H253" s="65" t="s">
        <v>494</v>
      </c>
      <c r="I253" s="64"/>
      <c r="J253" s="62" t="s">
        <v>499</v>
      </c>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62"/>
    </row>
    <row r="254" spans="1:38" ht="24" customHeight="1">
      <c r="A254" s="62"/>
      <c r="B254" s="454" t="s">
        <v>848</v>
      </c>
      <c r="C254" s="454" t="s">
        <v>1008</v>
      </c>
      <c r="D254" s="454" t="s">
        <v>849</v>
      </c>
      <c r="E254" s="454" t="s">
        <v>657</v>
      </c>
      <c r="F254" s="454" t="s">
        <v>679</v>
      </c>
      <c r="G254" s="293">
        <v>93373</v>
      </c>
      <c r="H254" s="65" t="s">
        <v>939</v>
      </c>
      <c r="I254" s="64"/>
      <c r="J254" s="62" t="s">
        <v>499</v>
      </c>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c r="AK254" s="62"/>
      <c r="AL254" s="62"/>
    </row>
    <row r="255" spans="1:38" ht="24" customHeight="1">
      <c r="A255" s="62"/>
      <c r="B255" s="454" t="s">
        <v>850</v>
      </c>
      <c r="C255" s="454" t="s">
        <v>1009</v>
      </c>
      <c r="D255" s="454" t="s">
        <v>851</v>
      </c>
      <c r="E255" s="454" t="s">
        <v>657</v>
      </c>
      <c r="F255" s="454" t="s">
        <v>661</v>
      </c>
      <c r="G255" s="293">
        <v>33300</v>
      </c>
      <c r="H255" s="65" t="s">
        <v>939</v>
      </c>
      <c r="I255" s="64"/>
      <c r="J255" s="62" t="s">
        <v>499</v>
      </c>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62"/>
    </row>
    <row r="256" spans="1:38" ht="24" customHeight="1">
      <c r="A256" s="62"/>
      <c r="B256" s="454" t="s">
        <v>854</v>
      </c>
      <c r="C256" s="454" t="s">
        <v>1010</v>
      </c>
      <c r="D256" s="454" t="s">
        <v>855</v>
      </c>
      <c r="E256" s="454" t="s">
        <v>657</v>
      </c>
      <c r="F256" s="454" t="s">
        <v>658</v>
      </c>
      <c r="G256" s="293">
        <v>29229</v>
      </c>
      <c r="H256" s="65" t="s">
        <v>494</v>
      </c>
      <c r="I256" s="64"/>
      <c r="J256" s="62" t="s">
        <v>499</v>
      </c>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62"/>
    </row>
    <row r="257" spans="1:38" ht="24" customHeight="1">
      <c r="A257" s="62"/>
      <c r="B257" s="454" t="s">
        <v>856</v>
      </c>
      <c r="C257" s="454" t="s">
        <v>1011</v>
      </c>
      <c r="D257" s="454" t="s">
        <v>857</v>
      </c>
      <c r="E257" s="454" t="s">
        <v>657</v>
      </c>
      <c r="F257" s="454" t="s">
        <v>858</v>
      </c>
      <c r="G257" s="293">
        <v>65051</v>
      </c>
      <c r="H257" s="65" t="s">
        <v>494</v>
      </c>
      <c r="I257" s="64"/>
      <c r="J257" s="62" t="s">
        <v>499</v>
      </c>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row>
    <row r="258" spans="1:38" ht="24" customHeight="1">
      <c r="A258" s="62"/>
      <c r="B258" s="454" t="s">
        <v>861</v>
      </c>
      <c r="C258" s="454" t="s">
        <v>1012</v>
      </c>
      <c r="D258" s="454" t="s">
        <v>862</v>
      </c>
      <c r="E258" s="454" t="s">
        <v>657</v>
      </c>
      <c r="F258" s="454" t="s">
        <v>658</v>
      </c>
      <c r="G258" s="293">
        <v>450</v>
      </c>
      <c r="H258" s="65" t="s">
        <v>494</v>
      </c>
      <c r="I258" s="64"/>
      <c r="J258" s="62" t="s">
        <v>499</v>
      </c>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62"/>
    </row>
    <row r="259" spans="1:38" ht="24" customHeight="1">
      <c r="A259" s="62"/>
      <c r="B259" s="454" t="s">
        <v>863</v>
      </c>
      <c r="C259" s="454" t="s">
        <v>1013</v>
      </c>
      <c r="D259" s="454" t="s">
        <v>864</v>
      </c>
      <c r="E259" s="454" t="s">
        <v>657</v>
      </c>
      <c r="F259" s="454" t="s">
        <v>658</v>
      </c>
      <c r="G259" s="293">
        <v>1450</v>
      </c>
      <c r="H259" s="65" t="s">
        <v>494</v>
      </c>
      <c r="I259" s="64"/>
      <c r="J259" s="62" t="s">
        <v>499</v>
      </c>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2"/>
      <c r="AL259" s="62"/>
    </row>
    <row r="260" spans="1:38" ht="24" customHeight="1">
      <c r="A260" s="62"/>
      <c r="B260" s="454" t="s">
        <v>867</v>
      </c>
      <c r="C260" s="454" t="s">
        <v>1014</v>
      </c>
      <c r="D260" s="454" t="s">
        <v>868</v>
      </c>
      <c r="E260" s="454" t="s">
        <v>657</v>
      </c>
      <c r="F260" s="454" t="s">
        <v>635</v>
      </c>
      <c r="G260" s="293">
        <v>17841</v>
      </c>
      <c r="H260" s="65" t="s">
        <v>939</v>
      </c>
      <c r="I260" s="64"/>
      <c r="J260" s="62" t="s">
        <v>499</v>
      </c>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row>
    <row r="261" spans="1:38" ht="24" customHeight="1">
      <c r="A261" s="454"/>
      <c r="B261" s="62" t="s">
        <v>913</v>
      </c>
      <c r="C261" s="502"/>
      <c r="D261" s="502"/>
      <c r="E261" s="62"/>
      <c r="F261" s="502"/>
      <c r="G261" s="454"/>
      <c r="H261" s="62" t="s">
        <v>539</v>
      </c>
      <c r="I261" s="454"/>
      <c r="J261" s="62"/>
      <c r="K261" s="454"/>
      <c r="L261" s="454"/>
      <c r="M261" s="454"/>
      <c r="N261" s="454"/>
      <c r="O261" s="454"/>
      <c r="P261" s="454"/>
      <c r="Q261" s="454"/>
      <c r="R261" s="454"/>
      <c r="S261" s="454"/>
      <c r="T261" s="454"/>
      <c r="U261" s="454"/>
      <c r="V261" s="454"/>
      <c r="W261" s="454"/>
      <c r="X261" s="454"/>
      <c r="Y261" s="454"/>
      <c r="Z261" s="454"/>
      <c r="AA261" s="454"/>
      <c r="AB261" s="454"/>
      <c r="AC261" s="454"/>
      <c r="AD261" s="454"/>
      <c r="AE261" s="454"/>
      <c r="AF261" s="454"/>
      <c r="AG261" s="454"/>
      <c r="AH261" s="454"/>
      <c r="AI261" s="454"/>
      <c r="AJ261" s="454"/>
      <c r="AK261" s="454"/>
      <c r="AL261" s="454"/>
    </row>
    <row r="262" spans="1:38" ht="24" customHeight="1" thickBot="1">
      <c r="A262" s="62"/>
      <c r="B262" s="295"/>
      <c r="C262" s="67"/>
      <c r="D262" s="296"/>
      <c r="E262" s="67"/>
      <c r="F262" s="297"/>
      <c r="G262" s="297"/>
      <c r="H262" s="297"/>
      <c r="I262" s="297"/>
      <c r="J262" s="297"/>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62"/>
    </row>
    <row r="263" spans="1:38" ht="24" customHeight="1">
      <c r="A263" s="454"/>
      <c r="B263" s="223"/>
      <c r="C263" s="223"/>
      <c r="D263" s="223"/>
      <c r="E263" s="223"/>
      <c r="F263" s="454"/>
      <c r="G263" s="454"/>
      <c r="H263" s="454"/>
      <c r="I263" s="454"/>
      <c r="J263" s="454"/>
      <c r="K263" s="454"/>
      <c r="L263" s="454"/>
      <c r="M263" s="454"/>
      <c r="N263" s="454"/>
      <c r="O263" s="454"/>
      <c r="P263" s="454"/>
      <c r="Q263" s="454"/>
      <c r="R263" s="454"/>
      <c r="S263" s="454"/>
      <c r="T263" s="454"/>
      <c r="U263" s="454"/>
      <c r="V263" s="454"/>
      <c r="W263" s="454"/>
      <c r="X263" s="454"/>
      <c r="Y263" s="454"/>
      <c r="Z263" s="454"/>
      <c r="AA263" s="454"/>
      <c r="AB263" s="454"/>
      <c r="AC263" s="454"/>
      <c r="AD263" s="454"/>
      <c r="AE263" s="454"/>
      <c r="AF263" s="454"/>
      <c r="AG263" s="454"/>
      <c r="AH263" s="454"/>
      <c r="AI263" s="454"/>
      <c r="AJ263" s="454"/>
      <c r="AK263" s="454"/>
      <c r="AL263" s="454"/>
    </row>
    <row r="264" spans="1:38" ht="24" customHeight="1" thickBot="1">
      <c r="A264" s="62"/>
      <c r="B264" s="572"/>
      <c r="C264" s="573"/>
      <c r="D264" s="573"/>
      <c r="E264" s="573"/>
      <c r="F264" s="573"/>
      <c r="G264" s="573"/>
      <c r="H264" s="573"/>
      <c r="I264" s="573"/>
      <c r="J264" s="573"/>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row>
    <row r="265" spans="1:38" ht="24" customHeight="1">
      <c r="A265" s="62"/>
      <c r="B265" s="574"/>
      <c r="C265" s="575"/>
      <c r="D265" s="575"/>
      <c r="E265" s="575"/>
      <c r="F265" s="575"/>
      <c r="G265" s="575"/>
      <c r="H265" s="575"/>
      <c r="I265" s="575"/>
      <c r="J265" s="575"/>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62"/>
    </row>
    <row r="266" spans="1:38" ht="24" customHeight="1" thickBot="1">
      <c r="A266" s="454"/>
      <c r="B266" s="223"/>
      <c r="C266" s="223"/>
      <c r="D266" s="223"/>
      <c r="E266" s="223"/>
      <c r="F266" s="454"/>
      <c r="G266" s="454"/>
      <c r="H266" s="454"/>
      <c r="I266" s="454"/>
      <c r="J266" s="454"/>
      <c r="K266" s="454"/>
      <c r="L266" s="454"/>
      <c r="M266" s="454"/>
      <c r="N266" s="454"/>
      <c r="O266" s="454"/>
      <c r="P266" s="454"/>
      <c r="Q266" s="454"/>
      <c r="R266" s="454"/>
      <c r="S266" s="454"/>
      <c r="T266" s="454"/>
      <c r="U266" s="454"/>
      <c r="V266" s="454"/>
      <c r="W266" s="454"/>
      <c r="X266" s="454"/>
      <c r="Y266" s="454"/>
      <c r="Z266" s="454"/>
      <c r="AA266" s="454"/>
      <c r="AB266" s="454"/>
      <c r="AC266" s="454"/>
      <c r="AD266" s="454"/>
      <c r="AE266" s="454"/>
      <c r="AF266" s="454"/>
      <c r="AG266" s="454"/>
      <c r="AH266" s="454"/>
      <c r="AI266" s="454"/>
      <c r="AJ266" s="454"/>
      <c r="AK266" s="454"/>
      <c r="AL266" s="454"/>
    </row>
    <row r="267" spans="1:38" ht="24" customHeight="1">
      <c r="A267" s="454"/>
      <c r="B267" s="537" t="s">
        <v>30</v>
      </c>
      <c r="C267" s="537"/>
      <c r="D267" s="537"/>
      <c r="E267" s="537"/>
      <c r="F267" s="537"/>
      <c r="G267" s="537"/>
      <c r="H267" s="537"/>
      <c r="I267" s="537"/>
      <c r="J267" s="537"/>
      <c r="K267" s="454"/>
      <c r="L267" s="454"/>
      <c r="M267" s="454"/>
      <c r="N267" s="454"/>
      <c r="O267" s="454"/>
      <c r="P267" s="454"/>
      <c r="Q267" s="454"/>
      <c r="R267" s="454"/>
      <c r="S267" s="454"/>
      <c r="T267" s="454"/>
      <c r="U267" s="454"/>
      <c r="V267" s="454"/>
      <c r="W267" s="454"/>
      <c r="X267" s="454"/>
      <c r="Y267" s="454"/>
      <c r="Z267" s="454"/>
      <c r="AA267" s="454"/>
      <c r="AB267" s="454"/>
      <c r="AC267" s="454"/>
      <c r="AD267" s="454"/>
      <c r="AE267" s="454"/>
      <c r="AF267" s="454"/>
      <c r="AG267" s="454"/>
      <c r="AH267" s="454"/>
      <c r="AI267" s="454"/>
      <c r="AJ267" s="454"/>
      <c r="AK267" s="454"/>
      <c r="AL267" s="454"/>
    </row>
    <row r="268" spans="1:38" ht="24" customHeight="1">
      <c r="A268" s="454"/>
      <c r="B268" s="520" t="s">
        <v>31</v>
      </c>
      <c r="C268" s="520"/>
      <c r="D268" s="520"/>
      <c r="E268" s="520"/>
      <c r="F268" s="520"/>
      <c r="G268" s="520"/>
      <c r="H268" s="520"/>
      <c r="I268" s="520"/>
      <c r="J268" s="520"/>
      <c r="K268" s="454"/>
      <c r="L268" s="454"/>
      <c r="M268" s="454"/>
      <c r="N268" s="454"/>
      <c r="O268" s="454"/>
      <c r="P268" s="454"/>
      <c r="Q268" s="454"/>
      <c r="R268" s="454"/>
      <c r="S268" s="454"/>
      <c r="T268" s="454"/>
      <c r="U268" s="454"/>
      <c r="V268" s="454"/>
      <c r="W268" s="454"/>
      <c r="X268" s="454"/>
      <c r="Y268" s="454"/>
      <c r="Z268" s="454"/>
      <c r="AA268" s="454"/>
      <c r="AB268" s="454"/>
      <c r="AC268" s="454"/>
      <c r="AD268" s="454"/>
      <c r="AE268" s="454"/>
      <c r="AF268" s="454"/>
      <c r="AG268" s="454"/>
      <c r="AH268" s="454"/>
      <c r="AI268" s="454"/>
      <c r="AJ268" s="454"/>
      <c r="AK268" s="454"/>
      <c r="AL268" s="454"/>
    </row>
    <row r="269" spans="1:38" ht="24" customHeight="1">
      <c r="A269" s="454"/>
      <c r="B269" s="539" t="s">
        <v>1015</v>
      </c>
      <c r="C269" s="539"/>
      <c r="D269" s="539"/>
      <c r="E269" s="539"/>
      <c r="F269" s="539"/>
      <c r="G269" s="539"/>
      <c r="H269" s="539"/>
      <c r="I269" s="539"/>
      <c r="J269" s="539"/>
      <c r="K269" s="454"/>
      <c r="L269" s="454"/>
      <c r="M269" s="454"/>
      <c r="N269" s="454"/>
      <c r="O269" s="454"/>
      <c r="P269" s="454"/>
      <c r="Q269" s="454"/>
      <c r="R269" s="454"/>
      <c r="S269" s="454"/>
      <c r="T269" s="454"/>
      <c r="U269" s="454"/>
      <c r="V269" s="454"/>
      <c r="W269" s="454"/>
      <c r="X269" s="454"/>
      <c r="Y269" s="454"/>
      <c r="Z269" s="454"/>
      <c r="AA269" s="454"/>
      <c r="AB269" s="454"/>
      <c r="AC269" s="454"/>
      <c r="AD269" s="454"/>
      <c r="AE269" s="454"/>
      <c r="AF269" s="454"/>
      <c r="AG269" s="454"/>
      <c r="AH269" s="454"/>
      <c r="AI269" s="454"/>
      <c r="AJ269" s="454"/>
      <c r="AK269" s="454"/>
      <c r="AL269" s="454"/>
    </row>
    <row r="270" spans="1:38" ht="24" customHeight="1">
      <c r="A270" s="454"/>
      <c r="B270" s="570"/>
      <c r="C270" s="570"/>
      <c r="D270" s="570"/>
      <c r="E270" s="570"/>
      <c r="F270" s="570"/>
      <c r="G270" s="570"/>
      <c r="H270" s="570"/>
      <c r="I270" s="570"/>
      <c r="J270" s="570"/>
      <c r="K270" s="454"/>
      <c r="L270" s="454"/>
      <c r="M270" s="454"/>
      <c r="N270" s="454"/>
      <c r="O270" s="454"/>
      <c r="P270" s="454"/>
      <c r="Q270" s="454"/>
      <c r="R270" s="454"/>
      <c r="S270" s="454"/>
      <c r="T270" s="454"/>
      <c r="U270" s="454"/>
      <c r="V270" s="454"/>
      <c r="W270" s="454"/>
      <c r="X270" s="454"/>
      <c r="Y270" s="454"/>
      <c r="Z270" s="454"/>
      <c r="AA270" s="454"/>
      <c r="AB270" s="454"/>
      <c r="AC270" s="454"/>
      <c r="AD270" s="454"/>
      <c r="AE270" s="454"/>
      <c r="AF270" s="454"/>
      <c r="AG270" s="454"/>
      <c r="AH270" s="454"/>
      <c r="AI270" s="454"/>
      <c r="AJ270" s="454"/>
      <c r="AK270" s="454"/>
      <c r="AL270" s="454"/>
    </row>
    <row r="271" spans="1:38" ht="24" customHeight="1">
      <c r="A271" s="454"/>
      <c r="B271" s="454"/>
      <c r="C271" s="454"/>
      <c r="D271" s="454"/>
      <c r="E271" s="454"/>
      <c r="F271" s="454"/>
      <c r="G271" s="454"/>
      <c r="H271" s="454"/>
      <c r="I271" s="454"/>
      <c r="J271" s="454"/>
      <c r="K271" s="454"/>
      <c r="L271" s="454"/>
      <c r="M271" s="454"/>
      <c r="N271" s="454"/>
      <c r="O271" s="454"/>
      <c r="P271" s="454"/>
      <c r="Q271" s="454"/>
      <c r="R271" s="454"/>
      <c r="S271" s="454"/>
      <c r="T271" s="454"/>
      <c r="U271" s="454"/>
      <c r="V271" s="454"/>
      <c r="W271" s="454"/>
      <c r="X271" s="454"/>
      <c r="Y271" s="454"/>
      <c r="Z271" s="454"/>
      <c r="AA271" s="454"/>
      <c r="AB271" s="454"/>
      <c r="AC271" s="454"/>
      <c r="AD271" s="454"/>
      <c r="AE271" s="454"/>
      <c r="AF271" s="454"/>
      <c r="AG271" s="454"/>
      <c r="AH271" s="454"/>
      <c r="AI271" s="454"/>
      <c r="AJ271" s="454"/>
      <c r="AK271" s="454"/>
      <c r="AL271" s="454"/>
    </row>
  </sheetData>
  <mergeCells count="20">
    <mergeCell ref="B13:J13"/>
    <mergeCell ref="B28:J28"/>
    <mergeCell ref="B29:D29"/>
    <mergeCell ref="B7:J7"/>
    <mergeCell ref="B8:J8"/>
    <mergeCell ref="B10:J10"/>
    <mergeCell ref="B11:J11"/>
    <mergeCell ref="B12:J12"/>
    <mergeCell ref="B2:J2"/>
    <mergeCell ref="B3:J3"/>
    <mergeCell ref="B4:J4"/>
    <mergeCell ref="B5:J5"/>
    <mergeCell ref="B6:J6"/>
    <mergeCell ref="B269:J269"/>
    <mergeCell ref="B270:J270"/>
    <mergeCell ref="B155:J155"/>
    <mergeCell ref="B264:J264"/>
    <mergeCell ref="B265:J265"/>
    <mergeCell ref="B267:J267"/>
    <mergeCell ref="B268:J268"/>
  </mergeCells>
  <hyperlinks>
    <hyperlink ref="B8" r:id="rId1" xr:uid="{00000000-0004-0000-0C00-000000000000}"/>
    <hyperlink ref="D30" r:id="rId2" xr:uid="{00000000-0004-0000-0C00-000001000000}"/>
  </hyperlinks>
  <pageMargins left="0.25" right="0.25" top="0.75" bottom="0.75" header="0.3" footer="0.3"/>
  <pageSetup paperSize="8" fitToHeight="0" orientation="landscape" horizontalDpi="2400" verticalDpi="2400" r:id="rId3"/>
  <legacyDrawing r:id="rId4"/>
  <tableParts count="3">
    <tablePart r:id="rId5"/>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U104"/>
  <sheetViews>
    <sheetView showGridLines="0" topLeftCell="A13" zoomScale="64" zoomScaleNormal="64" workbookViewId="0">
      <selection activeCell="R21" sqref="R21"/>
    </sheetView>
  </sheetViews>
  <sheetFormatPr defaultColWidth="8.5" defaultRowHeight="15.75"/>
  <cols>
    <col min="1" max="1" width="2.5" style="66" customWidth="1"/>
    <col min="2" max="5" width="0" style="66" hidden="1" customWidth="1"/>
    <col min="6" max="6" width="50.5" style="66" customWidth="1"/>
    <col min="7" max="9" width="16.5" style="66" customWidth="1"/>
    <col min="10" max="10" width="52.875" style="66" customWidth="1"/>
    <col min="11" max="11" width="15.5" style="66" bestFit="1" customWidth="1"/>
    <col min="12" max="12" width="2.5" style="66" customWidth="1"/>
    <col min="13" max="13" width="19.5" style="66" bestFit="1" customWidth="1"/>
    <col min="14" max="14" width="73.5" style="66" bestFit="1" customWidth="1"/>
    <col min="15" max="15" width="4" style="66" customWidth="1"/>
    <col min="16" max="17" width="8.5" style="66"/>
    <col min="18" max="18" width="21" style="66" bestFit="1" customWidth="1"/>
    <col min="19" max="19" width="8.5" style="66"/>
    <col min="20" max="20" width="21" style="66" bestFit="1" customWidth="1"/>
    <col min="21" max="16384" width="8.5" style="66"/>
  </cols>
  <sheetData>
    <row r="1" spans="1:21" s="4" customFormat="1" ht="15.75" hidden="1" customHeight="1">
      <c r="A1" s="454"/>
      <c r="B1" s="454"/>
      <c r="C1" s="454"/>
      <c r="D1" s="454"/>
      <c r="E1" s="454"/>
      <c r="F1" s="454"/>
      <c r="G1" s="454"/>
      <c r="H1" s="454"/>
      <c r="I1" s="454"/>
      <c r="J1" s="454"/>
      <c r="K1" s="454"/>
      <c r="L1" s="454"/>
      <c r="M1" s="454"/>
      <c r="N1" s="454"/>
      <c r="O1" s="454"/>
      <c r="P1" s="454"/>
      <c r="Q1" s="454"/>
      <c r="R1" s="454"/>
      <c r="S1" s="454"/>
      <c r="T1" s="454"/>
      <c r="U1" s="454"/>
    </row>
    <row r="2" spans="1:21" s="4" customFormat="1" hidden="1">
      <c r="A2" s="454"/>
      <c r="B2" s="454"/>
      <c r="C2" s="454"/>
      <c r="D2" s="454"/>
      <c r="E2" s="454"/>
      <c r="F2" s="454"/>
      <c r="G2" s="454"/>
      <c r="H2" s="454"/>
      <c r="I2" s="454"/>
      <c r="J2" s="454"/>
      <c r="K2" s="454"/>
      <c r="L2" s="454"/>
      <c r="M2" s="454"/>
      <c r="N2" s="454"/>
      <c r="O2" s="454"/>
      <c r="P2" s="454"/>
      <c r="Q2" s="454"/>
      <c r="R2" s="454"/>
      <c r="S2" s="454"/>
      <c r="T2" s="454"/>
      <c r="U2" s="454"/>
    </row>
    <row r="3" spans="1:21" s="4" customFormat="1" hidden="1">
      <c r="A3" s="454"/>
      <c r="B3" s="454"/>
      <c r="C3" s="454"/>
      <c r="D3" s="454"/>
      <c r="E3" s="454"/>
      <c r="F3" s="454"/>
      <c r="G3" s="454"/>
      <c r="H3" s="454"/>
      <c r="I3" s="454"/>
      <c r="J3" s="454"/>
      <c r="K3" s="454"/>
      <c r="L3" s="454"/>
      <c r="M3" s="454"/>
      <c r="N3" s="455" t="s">
        <v>1016</v>
      </c>
      <c r="O3" s="454"/>
      <c r="P3" s="454"/>
      <c r="Q3" s="454"/>
      <c r="R3" s="454"/>
      <c r="S3" s="454"/>
      <c r="T3" s="454"/>
      <c r="U3" s="454"/>
    </row>
    <row r="4" spans="1:21" s="4" customFormat="1" hidden="1">
      <c r="A4" s="454"/>
      <c r="B4" s="454"/>
      <c r="C4" s="454"/>
      <c r="D4" s="454"/>
      <c r="E4" s="454"/>
      <c r="F4" s="454"/>
      <c r="G4" s="454"/>
      <c r="H4" s="454"/>
      <c r="I4" s="454"/>
      <c r="J4" s="454"/>
      <c r="K4" s="454"/>
      <c r="L4" s="454"/>
      <c r="M4" s="454"/>
      <c r="N4" s="455" t="str">
        <f>[1]Introduction!G4</f>
        <v>YYYY-MM-DD</v>
      </c>
      <c r="O4" s="454"/>
      <c r="P4" s="454"/>
      <c r="Q4" s="454"/>
      <c r="R4" s="454"/>
      <c r="S4" s="454"/>
      <c r="T4" s="454"/>
      <c r="U4" s="454"/>
    </row>
    <row r="5" spans="1:21" s="4" customFormat="1" hidden="1">
      <c r="A5" s="454"/>
      <c r="B5" s="454"/>
      <c r="C5" s="454"/>
      <c r="D5" s="454"/>
      <c r="E5" s="454"/>
      <c r="F5" s="454"/>
      <c r="G5" s="454"/>
      <c r="H5" s="454"/>
      <c r="I5" s="454"/>
      <c r="J5" s="454"/>
      <c r="K5" s="454"/>
      <c r="L5" s="454"/>
      <c r="M5" s="454"/>
      <c r="N5" s="454"/>
      <c r="O5" s="454"/>
      <c r="P5" s="454"/>
      <c r="Q5" s="454"/>
      <c r="R5" s="454"/>
      <c r="S5" s="454"/>
      <c r="T5" s="454"/>
      <c r="U5" s="454"/>
    </row>
    <row r="6" spans="1:21" s="4" customFormat="1" hidden="1">
      <c r="A6" s="454"/>
      <c r="B6" s="454"/>
      <c r="C6" s="454"/>
      <c r="D6" s="454"/>
      <c r="E6" s="454"/>
      <c r="F6" s="454"/>
      <c r="G6" s="454"/>
      <c r="H6" s="454"/>
      <c r="I6" s="454"/>
      <c r="J6" s="454"/>
      <c r="K6" s="454"/>
      <c r="L6" s="454"/>
      <c r="M6" s="454"/>
      <c r="N6" s="454"/>
      <c r="O6" s="454"/>
      <c r="P6" s="454"/>
      <c r="Q6" s="454"/>
      <c r="R6" s="454"/>
      <c r="S6" s="454"/>
      <c r="T6" s="454"/>
      <c r="U6" s="454"/>
    </row>
    <row r="7" spans="1:21" s="4" customFormat="1">
      <c r="A7" s="454"/>
      <c r="B7" s="454"/>
      <c r="C7" s="454"/>
      <c r="D7" s="454"/>
      <c r="E7" s="454"/>
      <c r="F7" s="454"/>
      <c r="G7" s="454"/>
      <c r="H7" s="454"/>
      <c r="I7" s="454"/>
      <c r="J7" s="454"/>
      <c r="K7" s="454"/>
      <c r="L7" s="454"/>
      <c r="M7" s="454"/>
      <c r="N7" s="454"/>
      <c r="O7" s="454"/>
      <c r="P7" s="454"/>
      <c r="Q7" s="454"/>
      <c r="R7" s="454"/>
      <c r="S7" s="454"/>
      <c r="T7" s="454"/>
      <c r="U7" s="454"/>
    </row>
    <row r="8" spans="1:21" s="4" customFormat="1">
      <c r="A8" s="454"/>
      <c r="B8" s="454"/>
      <c r="C8" s="454"/>
      <c r="D8" s="454"/>
      <c r="E8" s="454"/>
      <c r="F8" s="454"/>
      <c r="G8" s="454"/>
      <c r="H8" s="454"/>
      <c r="I8" s="454"/>
      <c r="J8" s="454"/>
      <c r="K8" s="454"/>
      <c r="L8" s="454"/>
      <c r="M8" s="454"/>
      <c r="N8" s="454"/>
      <c r="O8" s="454"/>
      <c r="P8" s="454"/>
      <c r="Q8" s="454"/>
      <c r="R8" s="454"/>
      <c r="S8" s="454"/>
      <c r="T8" s="454"/>
      <c r="U8" s="454"/>
    </row>
    <row r="9" spans="1:21" s="4" customFormat="1">
      <c r="A9" s="454"/>
      <c r="B9" s="454"/>
      <c r="C9" s="454"/>
      <c r="D9" s="454"/>
      <c r="E9" s="454"/>
      <c r="F9" s="454"/>
      <c r="G9" s="454"/>
      <c r="H9" s="454"/>
      <c r="I9" s="454"/>
      <c r="J9" s="454"/>
      <c r="K9" s="454"/>
      <c r="L9" s="454"/>
      <c r="M9" s="454"/>
      <c r="N9" s="455" t="s">
        <v>1016</v>
      </c>
      <c r="O9" s="454"/>
      <c r="P9" s="454"/>
      <c r="Q9" s="454"/>
      <c r="R9" s="454"/>
      <c r="S9" s="454"/>
      <c r="T9" s="454"/>
      <c r="U9" s="454"/>
    </row>
    <row r="10" spans="1:21" s="4" customFormat="1" ht="15.75" customHeight="1">
      <c r="A10" s="454"/>
      <c r="B10" s="454"/>
      <c r="C10" s="454"/>
      <c r="D10" s="454"/>
      <c r="E10" s="454"/>
      <c r="F10" s="454"/>
      <c r="G10" s="454"/>
      <c r="H10" s="454"/>
      <c r="I10" s="454"/>
      <c r="J10" s="454"/>
      <c r="K10" s="454"/>
      <c r="L10" s="454"/>
      <c r="M10" s="454"/>
      <c r="N10" s="455" t="e">
        <f>[3]Introduction!G10</f>
        <v>#REF!</v>
      </c>
      <c r="O10" s="454"/>
      <c r="P10" s="454"/>
      <c r="Q10" s="454"/>
      <c r="R10" s="454"/>
      <c r="S10" s="454"/>
      <c r="T10" s="454"/>
      <c r="U10" s="454"/>
    </row>
    <row r="11" spans="1:21" s="4" customFormat="1" ht="15.75" customHeight="1">
      <c r="A11" s="454"/>
      <c r="B11" s="454"/>
      <c r="C11" s="454"/>
      <c r="D11" s="454"/>
      <c r="E11" s="454"/>
      <c r="F11" s="454"/>
      <c r="G11" s="454"/>
      <c r="H11" s="454"/>
      <c r="I11" s="454"/>
      <c r="J11" s="454"/>
      <c r="K11" s="454"/>
      <c r="L11" s="454"/>
      <c r="M11" s="454"/>
      <c r="N11" s="454"/>
      <c r="O11" s="454"/>
      <c r="P11" s="454"/>
      <c r="Q11" s="454"/>
      <c r="R11" s="454"/>
      <c r="S11" s="454"/>
      <c r="T11" s="454"/>
      <c r="U11" s="454"/>
    </row>
    <row r="12" spans="1:21" s="4" customFormat="1" ht="15.75" customHeight="1">
      <c r="A12" s="454"/>
      <c r="B12" s="454"/>
      <c r="C12" s="454"/>
      <c r="D12" s="454"/>
      <c r="E12" s="454"/>
      <c r="F12" s="454"/>
      <c r="G12" s="454"/>
      <c r="H12" s="454"/>
      <c r="I12" s="454"/>
      <c r="J12" s="454"/>
      <c r="K12" s="454"/>
      <c r="L12" s="454"/>
      <c r="M12" s="454"/>
      <c r="N12" s="454"/>
      <c r="O12" s="454"/>
      <c r="P12" s="454"/>
      <c r="Q12" s="454"/>
      <c r="R12" s="454"/>
      <c r="S12" s="454"/>
      <c r="T12" s="454"/>
      <c r="U12" s="454"/>
    </row>
    <row r="13" spans="1:21" s="4" customFormat="1" ht="15.75" customHeight="1">
      <c r="A13" s="454"/>
      <c r="B13" s="454"/>
      <c r="C13" s="454"/>
      <c r="D13" s="454"/>
      <c r="E13" s="454"/>
      <c r="F13" s="454"/>
      <c r="G13" s="454"/>
      <c r="H13" s="454"/>
      <c r="I13" s="454"/>
      <c r="J13" s="454"/>
      <c r="K13" s="454"/>
      <c r="L13" s="454"/>
      <c r="M13" s="454"/>
      <c r="N13" s="454"/>
      <c r="O13" s="454"/>
      <c r="P13" s="454"/>
      <c r="Q13" s="454"/>
      <c r="R13" s="454"/>
      <c r="S13" s="454"/>
      <c r="T13" s="454"/>
      <c r="U13" s="454"/>
    </row>
    <row r="14" spans="1:21" s="4" customFormat="1" ht="15.75" customHeight="1">
      <c r="A14" s="454"/>
      <c r="B14" s="454"/>
      <c r="C14" s="454"/>
      <c r="D14" s="454"/>
      <c r="E14" s="454"/>
      <c r="F14" s="524" t="s">
        <v>1017</v>
      </c>
      <c r="G14" s="524"/>
      <c r="H14" s="524"/>
      <c r="I14" s="524"/>
      <c r="J14" s="524"/>
      <c r="K14" s="524"/>
      <c r="L14" s="524"/>
      <c r="M14" s="524"/>
      <c r="N14" s="524"/>
      <c r="O14" s="454"/>
      <c r="P14" s="454"/>
      <c r="Q14" s="454"/>
      <c r="R14" s="454"/>
      <c r="S14" s="454"/>
      <c r="T14" s="454"/>
      <c r="U14" s="454"/>
    </row>
    <row r="15" spans="1:21" s="4" customFormat="1" ht="15.75" customHeight="1">
      <c r="A15" s="454"/>
      <c r="B15" s="454"/>
      <c r="C15" s="454"/>
      <c r="D15" s="454"/>
      <c r="E15" s="454"/>
      <c r="F15" s="588" t="s">
        <v>35</v>
      </c>
      <c r="G15" s="588"/>
      <c r="H15" s="588"/>
      <c r="I15" s="588"/>
      <c r="J15" s="588"/>
      <c r="K15" s="588"/>
      <c r="L15" s="588"/>
      <c r="M15" s="588"/>
      <c r="N15" s="588"/>
      <c r="O15" s="454"/>
      <c r="P15" s="454"/>
      <c r="Q15" s="454"/>
      <c r="R15" s="454"/>
      <c r="S15" s="454"/>
      <c r="T15" s="454"/>
      <c r="U15" s="454"/>
    </row>
    <row r="16" spans="1:21" s="4" customFormat="1" ht="15.75" customHeight="1">
      <c r="A16" s="454"/>
      <c r="B16" s="454"/>
      <c r="C16" s="454"/>
      <c r="D16" s="454"/>
      <c r="E16" s="454"/>
      <c r="F16" s="589" t="s">
        <v>1018</v>
      </c>
      <c r="G16" s="589"/>
      <c r="H16" s="589"/>
      <c r="I16" s="589"/>
      <c r="J16" s="589"/>
      <c r="K16" s="589"/>
      <c r="L16" s="589"/>
      <c r="M16" s="589"/>
      <c r="N16" s="589"/>
      <c r="O16" s="454"/>
      <c r="P16" s="454"/>
      <c r="Q16" s="454"/>
      <c r="R16" s="454"/>
      <c r="S16" s="454"/>
      <c r="T16" s="454"/>
      <c r="U16" s="454"/>
    </row>
    <row r="17" spans="1:21" s="4" customFormat="1" ht="15.75" customHeight="1">
      <c r="A17" s="454"/>
      <c r="B17" s="454"/>
      <c r="C17" s="454"/>
      <c r="D17" s="454"/>
      <c r="E17" s="454"/>
      <c r="F17" s="526" t="s">
        <v>1019</v>
      </c>
      <c r="G17" s="526"/>
      <c r="H17" s="526"/>
      <c r="I17" s="526"/>
      <c r="J17" s="526"/>
      <c r="K17" s="526"/>
      <c r="L17" s="526"/>
      <c r="M17" s="526"/>
      <c r="N17" s="526"/>
      <c r="O17" s="454"/>
      <c r="P17" s="454"/>
      <c r="Q17" s="454"/>
      <c r="R17" s="454"/>
      <c r="S17" s="454"/>
      <c r="T17" s="454"/>
      <c r="U17" s="454"/>
    </row>
    <row r="18" spans="1:21" s="4" customFormat="1" ht="15.75" customHeight="1">
      <c r="A18" s="454"/>
      <c r="B18" s="454"/>
      <c r="C18" s="454"/>
      <c r="D18" s="454"/>
      <c r="E18" s="454"/>
      <c r="F18" s="526" t="s">
        <v>1020</v>
      </c>
      <c r="G18" s="526"/>
      <c r="H18" s="526"/>
      <c r="I18" s="526"/>
      <c r="J18" s="526"/>
      <c r="K18" s="526"/>
      <c r="L18" s="526"/>
      <c r="M18" s="526"/>
      <c r="N18" s="526"/>
      <c r="O18" s="454"/>
      <c r="P18" s="454"/>
      <c r="Q18" s="454"/>
      <c r="R18" s="454"/>
      <c r="S18" s="454"/>
      <c r="T18" s="454"/>
      <c r="U18" s="454"/>
    </row>
    <row r="19" spans="1:21" s="4" customFormat="1" ht="15.75" customHeight="1">
      <c r="A19" s="454"/>
      <c r="B19" s="454"/>
      <c r="C19" s="454"/>
      <c r="D19" s="454"/>
      <c r="E19" s="454"/>
      <c r="F19" s="590" t="s">
        <v>1021</v>
      </c>
      <c r="G19" s="590"/>
      <c r="H19" s="590"/>
      <c r="I19" s="590"/>
      <c r="J19" s="590"/>
      <c r="K19" s="590"/>
      <c r="L19" s="590"/>
      <c r="M19" s="590"/>
      <c r="N19" s="590"/>
      <c r="O19" s="454"/>
      <c r="P19" s="454"/>
      <c r="Q19" s="454"/>
      <c r="R19" s="454"/>
      <c r="S19" s="454"/>
      <c r="T19" s="454"/>
      <c r="U19" s="454"/>
    </row>
    <row r="20" spans="1:21" ht="15.75" customHeight="1">
      <c r="A20" s="454"/>
      <c r="B20" s="454"/>
      <c r="C20" s="454"/>
      <c r="D20" s="454"/>
      <c r="E20" s="454"/>
      <c r="F20" s="591" t="s">
        <v>1022</v>
      </c>
      <c r="G20" s="591"/>
      <c r="H20" s="591"/>
      <c r="I20" s="591"/>
      <c r="J20" s="591"/>
      <c r="K20" s="591"/>
      <c r="L20" s="591"/>
      <c r="M20" s="591"/>
      <c r="N20" s="591"/>
      <c r="O20" s="454"/>
      <c r="P20" s="454"/>
      <c r="Q20" s="454"/>
      <c r="R20" s="454"/>
      <c r="S20" s="454"/>
      <c r="T20" s="454"/>
      <c r="U20" s="454"/>
    </row>
    <row r="21" spans="1:21" ht="24" customHeight="1">
      <c r="A21" s="454"/>
      <c r="B21" s="454"/>
      <c r="C21" s="454"/>
      <c r="D21" s="454"/>
      <c r="E21" s="454"/>
      <c r="F21" s="592" t="s">
        <v>1023</v>
      </c>
      <c r="G21" s="592"/>
      <c r="H21" s="592"/>
      <c r="I21" s="592"/>
      <c r="J21" s="592"/>
      <c r="K21" s="592"/>
      <c r="L21" s="592"/>
      <c r="M21" s="592"/>
      <c r="N21" s="592"/>
      <c r="O21" s="454"/>
      <c r="P21" s="454"/>
      <c r="Q21" s="454"/>
      <c r="R21" s="454"/>
      <c r="S21" s="454"/>
      <c r="T21" s="454"/>
      <c r="U21" s="454"/>
    </row>
    <row r="22" spans="1:21" ht="15.75" customHeight="1">
      <c r="A22" s="454"/>
      <c r="B22" s="454"/>
      <c r="C22" s="454"/>
      <c r="D22" s="454"/>
      <c r="E22" s="454"/>
      <c r="F22" s="593" t="s">
        <v>618</v>
      </c>
      <c r="G22" s="593"/>
      <c r="H22" s="593"/>
      <c r="I22" s="593"/>
      <c r="J22" s="593"/>
      <c r="K22" s="593"/>
      <c r="L22" s="593"/>
      <c r="M22" s="593"/>
      <c r="N22" s="593"/>
      <c r="O22" s="454"/>
      <c r="P22" s="454"/>
      <c r="Q22" s="454"/>
      <c r="R22" s="454"/>
      <c r="S22" s="454"/>
      <c r="T22" s="454"/>
      <c r="U22" s="454"/>
    </row>
    <row r="23" spans="1:21" ht="15.75" customHeight="1">
      <c r="A23" s="454"/>
      <c r="B23" s="454"/>
      <c r="C23" s="454"/>
      <c r="D23" s="454"/>
      <c r="E23" s="454"/>
      <c r="F23" s="454"/>
      <c r="G23" s="454"/>
      <c r="H23" s="454"/>
      <c r="I23" s="454"/>
      <c r="J23" s="454"/>
      <c r="K23" s="454"/>
      <c r="L23" s="454"/>
      <c r="M23" s="454"/>
      <c r="N23" s="454"/>
      <c r="O23" s="454"/>
      <c r="P23" s="454"/>
      <c r="Q23" s="454"/>
      <c r="R23" s="454"/>
      <c r="S23" s="454"/>
      <c r="T23" s="454"/>
      <c r="U23" s="454"/>
    </row>
    <row r="24" spans="1:21" ht="15.75" customHeight="1">
      <c r="A24" s="454"/>
      <c r="B24" s="454"/>
      <c r="C24" s="454"/>
      <c r="D24" s="454"/>
      <c r="E24" s="454"/>
      <c r="F24" s="580" t="s">
        <v>1024</v>
      </c>
      <c r="G24" s="580"/>
      <c r="H24" s="580"/>
      <c r="I24" s="580"/>
      <c r="J24" s="580"/>
      <c r="K24" s="580"/>
      <c r="L24" s="454"/>
      <c r="M24" s="594" t="s">
        <v>1025</v>
      </c>
      <c r="N24" s="594"/>
      <c r="O24" s="454"/>
      <c r="P24" s="454"/>
      <c r="Q24" s="454"/>
      <c r="R24" s="454"/>
      <c r="S24" s="454"/>
      <c r="T24" s="454"/>
      <c r="U24" s="454"/>
    </row>
    <row r="25" spans="1:21" ht="15.75" customHeight="1">
      <c r="A25" s="454"/>
      <c r="B25" s="454"/>
      <c r="C25" s="454"/>
      <c r="D25" s="454"/>
      <c r="E25" s="454"/>
      <c r="F25" s="454"/>
      <c r="G25" s="454"/>
      <c r="H25" s="454"/>
      <c r="I25" s="454"/>
      <c r="J25" s="454"/>
      <c r="K25" s="454"/>
      <c r="L25" s="454"/>
      <c r="M25" s="595" t="s">
        <v>1026</v>
      </c>
      <c r="N25" s="595"/>
      <c r="O25" s="454"/>
      <c r="P25" s="454"/>
      <c r="Q25" s="454"/>
      <c r="R25" s="454"/>
      <c r="S25" s="454"/>
      <c r="T25" s="454"/>
      <c r="U25" s="454"/>
    </row>
    <row r="26" spans="1:21" ht="15.75" customHeight="1">
      <c r="A26" s="502"/>
      <c r="B26" s="502"/>
      <c r="C26" s="502"/>
      <c r="D26" s="502"/>
      <c r="E26" s="502"/>
      <c r="F26" s="596" t="s">
        <v>1027</v>
      </c>
      <c r="G26" s="596"/>
      <c r="H26" s="596"/>
      <c r="I26" s="596"/>
      <c r="J26" s="596"/>
      <c r="K26" s="597"/>
      <c r="L26" s="502"/>
      <c r="M26" s="454"/>
      <c r="N26" s="454"/>
      <c r="O26" s="502"/>
      <c r="P26" s="502"/>
      <c r="Q26" s="502"/>
      <c r="R26" s="502"/>
      <c r="S26" s="502"/>
      <c r="T26" s="502"/>
      <c r="U26" s="502"/>
    </row>
    <row r="27" spans="1:21" ht="24" customHeight="1">
      <c r="A27" s="502"/>
      <c r="B27" s="68" t="s">
        <v>1028</v>
      </c>
      <c r="C27" s="68" t="s">
        <v>1029</v>
      </c>
      <c r="D27" s="68" t="s">
        <v>1030</v>
      </c>
      <c r="E27" s="68" t="s">
        <v>1031</v>
      </c>
      <c r="F27" s="298" t="s">
        <v>1032</v>
      </c>
      <c r="G27" s="298" t="s">
        <v>648</v>
      </c>
      <c r="H27" s="502" t="s">
        <v>1033</v>
      </c>
      <c r="I27" s="298" t="s">
        <v>1034</v>
      </c>
      <c r="J27" s="298" t="s">
        <v>1035</v>
      </c>
      <c r="K27" s="299" t="s">
        <v>653</v>
      </c>
      <c r="L27" s="502"/>
      <c r="M27" s="588" t="s">
        <v>1036</v>
      </c>
      <c r="N27" s="588"/>
      <c r="O27" s="502"/>
      <c r="P27" s="502"/>
      <c r="Q27" s="502"/>
      <c r="R27" s="502"/>
      <c r="S27" s="502"/>
      <c r="T27" s="502"/>
      <c r="U27" s="502"/>
    </row>
    <row r="28" spans="1:21" ht="19.5" customHeight="1">
      <c r="A28" s="502"/>
      <c r="B28" s="68" t="str">
        <f>IFERROR(VLOOKUP(Government_revenues_table19[[#This Row],[GFS Classification]],[3]!Table6_GFS_codes_classification[#Data],COLUMNS($F:F)+3,FALSE),"Do not enter data")</f>
        <v>Do not enter data</v>
      </c>
      <c r="C28" s="68" t="str">
        <f>IFERROR(VLOOKUP(Government_revenues_table19[[#This Row],[GFS Classification]],[3]!Table6_GFS_codes_classification[#Data],COLUMNS($F:G)+3,FALSE),"Do not enter data")</f>
        <v>Do not enter data</v>
      </c>
      <c r="D28" s="68" t="str">
        <f>IFERROR(VLOOKUP(Government_revenues_table19[[#This Row],[GFS Classification]],[3]!Table6_GFS_codes_classification[#Data],COLUMNS($F:H)+3,FALSE),"Do not enter data")</f>
        <v>Do not enter data</v>
      </c>
      <c r="E28" s="68" t="str">
        <f>IFERROR(VLOOKUP(Government_revenues_table19[[#This Row],[GFS Classification]],[3]!Table6_GFS_codes_classification[#Data],COLUMNS($F:I)+3,FALSE),"Do not enter data")</f>
        <v>Do not enter data</v>
      </c>
      <c r="F28" s="300" t="s">
        <v>1037</v>
      </c>
      <c r="G28" s="301" t="s">
        <v>657</v>
      </c>
      <c r="H28" s="300" t="s">
        <v>1038</v>
      </c>
      <c r="I28" s="300" t="s">
        <v>585</v>
      </c>
      <c r="J28" s="302">
        <v>11779791.861864641</v>
      </c>
      <c r="K28" s="303" t="s">
        <v>499</v>
      </c>
      <c r="L28" s="502"/>
      <c r="M28" s="586" t="s">
        <v>1039</v>
      </c>
      <c r="N28" s="586"/>
      <c r="O28" s="502"/>
      <c r="P28" s="502"/>
      <c r="Q28" s="502"/>
      <c r="R28" s="502"/>
      <c r="S28" s="502"/>
      <c r="T28" s="502"/>
      <c r="U28" s="502"/>
    </row>
    <row r="29" spans="1:21" ht="19.5" customHeight="1">
      <c r="A29" s="502"/>
      <c r="B29" s="68" t="str">
        <f>IFERROR(VLOOKUP(Government_revenues_table19[[#This Row],[GFS Classification]],[3]!Table6_GFS_codes_classification[#Data],COLUMNS($F:F)+3,FALSE),"Do not enter data")</f>
        <v>Do not enter data</v>
      </c>
      <c r="C29" s="68" t="str">
        <f>IFERROR(VLOOKUP(Government_revenues_table19[[#This Row],[GFS Classification]],[3]!Table6_GFS_codes_classification[#Data],COLUMNS($F:G)+3,FALSE),"Do not enter data")</f>
        <v>Do not enter data</v>
      </c>
      <c r="D29" s="68" t="str">
        <f>IFERROR(VLOOKUP(Government_revenues_table19[[#This Row],[GFS Classification]],[3]!Table6_GFS_codes_classification[#Data],COLUMNS($F:H)+3,FALSE),"Do not enter data")</f>
        <v>Do not enter data</v>
      </c>
      <c r="E29" s="68" t="str">
        <f>IFERROR(VLOOKUP(Government_revenues_table19[[#This Row],[GFS Classification]],[3]!Table6_GFS_codes_classification[#Data],COLUMNS($F:I)+3,FALSE),"Do not enter data")</f>
        <v>Do not enter data</v>
      </c>
      <c r="F29" s="303" t="s">
        <v>1037</v>
      </c>
      <c r="G29" s="304" t="s">
        <v>657</v>
      </c>
      <c r="H29" s="303" t="s">
        <v>1038</v>
      </c>
      <c r="I29" s="303" t="s">
        <v>627</v>
      </c>
      <c r="J29" s="302">
        <v>5006879.4093139526</v>
      </c>
      <c r="K29" s="303" t="s">
        <v>499</v>
      </c>
      <c r="L29" s="502"/>
      <c r="M29" s="586"/>
      <c r="N29" s="586"/>
      <c r="O29" s="502"/>
      <c r="P29" s="502"/>
      <c r="Q29" s="502"/>
      <c r="R29" s="502"/>
      <c r="S29" s="502"/>
      <c r="T29" s="502"/>
      <c r="U29" s="502"/>
    </row>
    <row r="30" spans="1:21" ht="19.5">
      <c r="A30" s="502"/>
      <c r="B30" s="68" t="str">
        <f>IFERROR(VLOOKUP(Government_revenues_table19[[#This Row],[GFS Classification]],[3]!Table6_GFS_codes_classification[#Data],COLUMNS($F:F)+3,FALSE),"Do not enter data")</f>
        <v>Do not enter data</v>
      </c>
      <c r="C30" s="68" t="str">
        <f>IFERROR(VLOOKUP(Government_revenues_table19[[#This Row],[GFS Classification]],[3]!Table6_GFS_codes_classification[#Data],COLUMNS($F:G)+3,FALSE),"Do not enter data")</f>
        <v>Do not enter data</v>
      </c>
      <c r="D30" s="68" t="str">
        <f>IFERROR(VLOOKUP(Government_revenues_table19[[#This Row],[GFS Classification]],[3]!Table6_GFS_codes_classification[#Data],COLUMNS($F:H)+3,FALSE),"Do not enter data")</f>
        <v>Do not enter data</v>
      </c>
      <c r="E30" s="68" t="str">
        <f>IFERROR(VLOOKUP(Government_revenues_table19[[#This Row],[GFS Classification]],[3]!Table6_GFS_codes_classification[#Data],COLUMNS($F:I)+3,FALSE),"Do not enter data")</f>
        <v>Do not enter data</v>
      </c>
      <c r="F30" s="300" t="s">
        <v>1040</v>
      </c>
      <c r="G30" s="304" t="s">
        <v>657</v>
      </c>
      <c r="H30" s="300" t="s">
        <v>1041</v>
      </c>
      <c r="I30" s="300" t="s">
        <v>585</v>
      </c>
      <c r="J30" s="302">
        <v>21338301.564669937</v>
      </c>
      <c r="K30" s="303" t="s">
        <v>499</v>
      </c>
      <c r="L30" s="502"/>
      <c r="M30" s="586"/>
      <c r="N30" s="586"/>
      <c r="O30" s="502"/>
      <c r="P30" s="502"/>
      <c r="Q30" s="502"/>
      <c r="R30" s="502"/>
      <c r="S30" s="502"/>
      <c r="T30" s="502"/>
      <c r="U30" s="502"/>
    </row>
    <row r="31" spans="1:21" ht="19.5">
      <c r="A31" s="502"/>
      <c r="B31" s="68" t="str">
        <f>IFERROR(VLOOKUP(Government_revenues_table19[[#This Row],[GFS Classification]],[3]!Table6_GFS_codes_classification[#Data],COLUMNS($F:F)+3,FALSE),"Do not enter data")</f>
        <v>Do not enter data</v>
      </c>
      <c r="C31" s="68" t="str">
        <f>IFERROR(VLOOKUP(Government_revenues_table19[[#This Row],[GFS Classification]],[3]!Table6_GFS_codes_classification[#Data],COLUMNS($F:G)+3,FALSE),"Do not enter data")</f>
        <v>Do not enter data</v>
      </c>
      <c r="D31" s="68" t="str">
        <f>IFERROR(VLOOKUP(Government_revenues_table19[[#This Row],[GFS Classification]],[3]!Table6_GFS_codes_classification[#Data],COLUMNS($F:H)+3,FALSE),"Do not enter data")</f>
        <v>Do not enter data</v>
      </c>
      <c r="E31" s="68" t="str">
        <f>IFERROR(VLOOKUP(Government_revenues_table19[[#This Row],[GFS Classification]],[3]!Table6_GFS_codes_classification[#Data],COLUMNS($F:I)+3,FALSE),"Do not enter data")</f>
        <v>Do not enter data</v>
      </c>
      <c r="F31" s="300" t="s">
        <v>1042</v>
      </c>
      <c r="G31" s="304" t="s">
        <v>657</v>
      </c>
      <c r="H31" s="300" t="s">
        <v>1043</v>
      </c>
      <c r="I31" s="303" t="s">
        <v>585</v>
      </c>
      <c r="J31" s="302">
        <v>32072695.120822143</v>
      </c>
      <c r="K31" s="303" t="s">
        <v>499</v>
      </c>
      <c r="L31" s="502"/>
      <c r="M31" s="586"/>
      <c r="N31" s="586"/>
      <c r="O31" s="502"/>
      <c r="P31" s="502"/>
      <c r="Q31" s="502"/>
      <c r="R31" s="502"/>
      <c r="S31" s="502"/>
      <c r="T31" s="502"/>
      <c r="U31" s="502"/>
    </row>
    <row r="32" spans="1:21" ht="19.5">
      <c r="A32" s="502"/>
      <c r="B32" s="68" t="str">
        <f>IFERROR(VLOOKUP(Government_revenues_table19[[#This Row],[GFS Classification]],[3]!Table6_GFS_codes_classification[#Data],COLUMNS($F:F)+3,FALSE),"Do not enter data")</f>
        <v>Do not enter data</v>
      </c>
      <c r="C32" s="68" t="str">
        <f>IFERROR(VLOOKUP(Government_revenues_table19[[#This Row],[GFS Classification]],[3]!Table6_GFS_codes_classification[#Data],COLUMNS($F:G)+3,FALSE),"Do not enter data")</f>
        <v>Do not enter data</v>
      </c>
      <c r="D32" s="68" t="str">
        <f>IFERROR(VLOOKUP(Government_revenues_table19[[#This Row],[GFS Classification]],[3]!Table6_GFS_codes_classification[#Data],COLUMNS($F:H)+3,FALSE),"Do not enter data")</f>
        <v>Do not enter data</v>
      </c>
      <c r="E32" s="68" t="str">
        <f>IFERROR(VLOOKUP(Government_revenues_table19[[#This Row],[GFS Classification]],[3]!Table6_GFS_codes_classification[#Data],COLUMNS($F:I)+3,FALSE),"Do not enter data")</f>
        <v>Do not enter data</v>
      </c>
      <c r="F32" s="300" t="s">
        <v>1044</v>
      </c>
      <c r="G32" s="304" t="s">
        <v>657</v>
      </c>
      <c r="H32" s="300" t="s">
        <v>1045</v>
      </c>
      <c r="I32" s="300" t="s">
        <v>585</v>
      </c>
      <c r="J32" s="302">
        <v>38870474.956022583</v>
      </c>
      <c r="K32" s="303" t="s">
        <v>499</v>
      </c>
      <c r="L32" s="502"/>
      <c r="M32" s="586"/>
      <c r="N32" s="586"/>
      <c r="O32" s="502"/>
      <c r="P32" s="502"/>
      <c r="Q32" s="502"/>
      <c r="R32" s="502"/>
      <c r="S32" s="502"/>
      <c r="T32" s="502"/>
      <c r="U32" s="502"/>
    </row>
    <row r="33" spans="1:21" ht="19.5">
      <c r="A33" s="502"/>
      <c r="B33" s="68" t="str">
        <f>IFERROR(VLOOKUP(Government_revenues_table19[[#This Row],[GFS Classification]],[3]!Table6_GFS_codes_classification[#Data],COLUMNS($F:F)+3,FALSE),"Do not enter data")</f>
        <v>Do not enter data</v>
      </c>
      <c r="C33" s="68" t="str">
        <f>IFERROR(VLOOKUP(Government_revenues_table19[[#This Row],[GFS Classification]],[3]!Table6_GFS_codes_classification[#Data],COLUMNS($F:G)+3,FALSE),"Do not enter data")</f>
        <v>Do not enter data</v>
      </c>
      <c r="D33" s="68" t="str">
        <f>IFERROR(VLOOKUP(Government_revenues_table19[[#This Row],[GFS Classification]],[3]!Table6_GFS_codes_classification[#Data],COLUMNS($F:H)+3,FALSE),"Do not enter data")</f>
        <v>Do not enter data</v>
      </c>
      <c r="E33" s="68" t="str">
        <f>IFERROR(VLOOKUP(Government_revenues_table19[[#This Row],[GFS Classification]],[3]!Table6_GFS_codes_classification[#Data],COLUMNS($F:I)+3,FALSE),"Do not enter data")</f>
        <v>Do not enter data</v>
      </c>
      <c r="F33" s="303" t="s">
        <v>1044</v>
      </c>
      <c r="G33" s="304" t="s">
        <v>657</v>
      </c>
      <c r="H33" s="300" t="s">
        <v>1046</v>
      </c>
      <c r="I33" s="300" t="s">
        <v>585</v>
      </c>
      <c r="J33" s="302">
        <v>9887239.2000740673</v>
      </c>
      <c r="K33" s="303" t="s">
        <v>499</v>
      </c>
      <c r="L33" s="502"/>
      <c r="M33" s="579" t="s">
        <v>1047</v>
      </c>
      <c r="N33" s="579"/>
      <c r="O33" s="502"/>
      <c r="P33" s="502"/>
      <c r="Q33" s="502"/>
      <c r="R33" s="502"/>
      <c r="S33" s="502"/>
      <c r="T33" s="502"/>
      <c r="U33" s="502"/>
    </row>
    <row r="34" spans="1:21" ht="19.5">
      <c r="A34" s="502"/>
      <c r="B34" s="68" t="str">
        <f>IFERROR(VLOOKUP(Government_revenues_table19[[#This Row],[GFS Classification]],[3]!Table6_GFS_codes_classification[#Data],COLUMNS($F:F)+3,FALSE),"Do not enter data")</f>
        <v>Do not enter data</v>
      </c>
      <c r="C34" s="68" t="str">
        <f>IFERROR(VLOOKUP(Government_revenues_table19[[#This Row],[GFS Classification]],[3]!Table6_GFS_codes_classification[#Data],COLUMNS($F:G)+3,FALSE),"Do not enter data")</f>
        <v>Do not enter data</v>
      </c>
      <c r="D34" s="68" t="str">
        <f>IFERROR(VLOOKUP(Government_revenues_table19[[#This Row],[GFS Classification]],[3]!Table6_GFS_codes_classification[#Data],COLUMNS($F:H)+3,FALSE),"Do not enter data")</f>
        <v>Do not enter data</v>
      </c>
      <c r="E34" s="68" t="str">
        <f>IFERROR(VLOOKUP(Government_revenues_table19[[#This Row],[GFS Classification]],[3]!Table6_GFS_codes_classification[#Data],COLUMNS($F:I)+3,FALSE),"Do not enter data")</f>
        <v>Do not enter data</v>
      </c>
      <c r="F34" s="300" t="s">
        <v>1048</v>
      </c>
      <c r="G34" s="304" t="s">
        <v>657</v>
      </c>
      <c r="H34" s="303" t="s">
        <v>1049</v>
      </c>
      <c r="I34" s="303" t="s">
        <v>585</v>
      </c>
      <c r="J34" s="302">
        <v>1709843.9126006851</v>
      </c>
      <c r="K34" s="303" t="s">
        <v>499</v>
      </c>
      <c r="L34" s="502"/>
      <c r="M34" s="579" t="s">
        <v>1050</v>
      </c>
      <c r="N34" s="579"/>
      <c r="O34" s="502"/>
      <c r="P34" s="502"/>
      <c r="Q34" s="502"/>
      <c r="R34" s="502"/>
      <c r="S34" s="502"/>
      <c r="T34" s="502"/>
      <c r="U34" s="502"/>
    </row>
    <row r="35" spans="1:21" ht="20.25" thickBot="1">
      <c r="A35" s="502"/>
      <c r="B35" s="68" t="str">
        <f>IFERROR(VLOOKUP(Government_revenues_table19[[#This Row],[GFS Classification]],[3]!Table6_GFS_codes_classification[#Data],COLUMNS($F:F)+3,FALSE),"Do not enter data")</f>
        <v>Do not enter data</v>
      </c>
      <c r="C35" s="68" t="str">
        <f>IFERROR(VLOOKUP(Government_revenues_table19[[#This Row],[GFS Classification]],[3]!Table6_GFS_codes_classification[#Data],COLUMNS($F:G)+3,FALSE),"Do not enter data")</f>
        <v>Do not enter data</v>
      </c>
      <c r="D35" s="68" t="str">
        <f>IFERROR(VLOOKUP(Government_revenues_table19[[#This Row],[GFS Classification]],[3]!Table6_GFS_codes_classification[#Data],COLUMNS($F:H)+3,FALSE),"Do not enter data")</f>
        <v>Do not enter data</v>
      </c>
      <c r="E35" s="68" t="str">
        <f>IFERROR(VLOOKUP(Government_revenues_table19[[#This Row],[GFS Classification]],[3]!Table6_GFS_codes_classification[#Data],COLUMNS($F:I)+3,FALSE),"Do not enter data")</f>
        <v>Do not enter data</v>
      </c>
      <c r="F35" s="303" t="s">
        <v>1042</v>
      </c>
      <c r="G35" s="304" t="s">
        <v>657</v>
      </c>
      <c r="H35" s="300" t="s">
        <v>1051</v>
      </c>
      <c r="I35" s="305" t="s">
        <v>627</v>
      </c>
      <c r="J35" s="302">
        <v>10213406.508656606</v>
      </c>
      <c r="K35" s="303" t="s">
        <v>499</v>
      </c>
      <c r="L35" s="502"/>
      <c r="M35" s="306"/>
      <c r="N35" s="306"/>
      <c r="O35" s="502"/>
      <c r="P35" s="502"/>
      <c r="Q35" s="502"/>
      <c r="R35" s="502"/>
      <c r="S35" s="502"/>
      <c r="T35" s="502"/>
      <c r="U35" s="502"/>
    </row>
    <row r="36" spans="1:21" ht="19.5">
      <c r="A36" s="502"/>
      <c r="B36" s="69" t="str">
        <f>IFERROR(VLOOKUP(Government_revenues_table19[[#This Row],[GFS Classification]],[3]!Table6_GFS_codes_classification[#Data],COLUMNS($F:F)+3,FALSE),"Do not enter data")</f>
        <v>Do not enter data</v>
      </c>
      <c r="C36" s="69" t="str">
        <f>IFERROR(VLOOKUP(Government_revenues_table19[[#This Row],[GFS Classification]],[3]!Table6_GFS_codes_classification[#Data],COLUMNS($F:G)+3,FALSE),"Do not enter data")</f>
        <v>Do not enter data</v>
      </c>
      <c r="D36" s="69" t="str">
        <f>IFERROR(VLOOKUP(Government_revenues_table19[[#This Row],[GFS Classification]],[3]!Table6_GFS_codes_classification[#Data],COLUMNS($F:H)+3,FALSE),"Do not enter data")</f>
        <v>Do not enter data</v>
      </c>
      <c r="E36" s="69" t="str">
        <f>IFERROR(VLOOKUP(Government_revenues_table19[[#This Row],[GFS Classification]],[3]!Table6_GFS_codes_classification[#Data],COLUMNS($F:I)+3,FALSE),"Do not enter data")</f>
        <v>Do not enter data</v>
      </c>
      <c r="F36" s="300" t="s">
        <v>1052</v>
      </c>
      <c r="G36" s="304" t="s">
        <v>657</v>
      </c>
      <c r="H36" s="300" t="s">
        <v>1053</v>
      </c>
      <c r="I36" s="300" t="s">
        <v>627</v>
      </c>
      <c r="J36" s="302">
        <v>791811.93408017769</v>
      </c>
      <c r="K36" s="303" t="s">
        <v>499</v>
      </c>
      <c r="L36" s="502"/>
      <c r="M36" s="502"/>
      <c r="N36" s="502"/>
      <c r="O36" s="502"/>
      <c r="P36" s="307"/>
      <c r="Q36" s="454"/>
      <c r="R36" s="497"/>
      <c r="S36" s="454"/>
      <c r="T36" s="497"/>
      <c r="U36" s="454"/>
    </row>
    <row r="37" spans="1:21" ht="19.5">
      <c r="A37" s="502"/>
      <c r="B37" s="69" t="str">
        <f>IFERROR(VLOOKUP(Government_revenues_table19[[#This Row],[GFS Classification]],[3]!Table6_GFS_codes_classification[#Data],COLUMNS($F:F)+3,FALSE),"Do not enter data")</f>
        <v>Do not enter data</v>
      </c>
      <c r="C37" s="69" t="str">
        <f>IFERROR(VLOOKUP(Government_revenues_table19[[#This Row],[GFS Classification]],[3]!Table6_GFS_codes_classification[#Data],COLUMNS($F:G)+3,FALSE),"Do not enter data")</f>
        <v>Do not enter data</v>
      </c>
      <c r="D37" s="69" t="str">
        <f>IFERROR(VLOOKUP(Government_revenues_table19[[#This Row],[GFS Classification]],[3]!Table6_GFS_codes_classification[#Data],COLUMNS($F:H)+3,FALSE),"Do not enter data")</f>
        <v>Do not enter data</v>
      </c>
      <c r="E37" s="69" t="str">
        <f>IFERROR(VLOOKUP(Government_revenues_table19[[#This Row],[GFS Classification]],[3]!Table6_GFS_codes_classification[#Data],COLUMNS($F:I)+3,FALSE),"Do not enter data")</f>
        <v>Do not enter data</v>
      </c>
      <c r="F37" s="300" t="s">
        <v>1054</v>
      </c>
      <c r="G37" s="304" t="s">
        <v>657</v>
      </c>
      <c r="H37" s="300" t="s">
        <v>1055</v>
      </c>
      <c r="I37" s="300" t="s">
        <v>585</v>
      </c>
      <c r="J37" s="302">
        <v>37831.691510045363</v>
      </c>
      <c r="K37" s="303" t="s">
        <v>499</v>
      </c>
      <c r="L37" s="502"/>
      <c r="M37" s="502"/>
      <c r="N37" s="502"/>
      <c r="O37" s="502"/>
      <c r="P37" s="307"/>
      <c r="Q37" s="454"/>
      <c r="R37" s="497"/>
      <c r="S37" s="454"/>
      <c r="T37" s="497"/>
      <c r="U37" s="454"/>
    </row>
    <row r="38" spans="1:21" ht="19.5">
      <c r="A38" s="502"/>
      <c r="B38" s="69" t="str">
        <f>IFERROR(VLOOKUP(Government_revenues_table19[[#This Row],[GFS Classification]],[3]!Table6_GFS_codes_classification[#Data],COLUMNS($F:F)+3,FALSE),"Do not enter data")</f>
        <v>Do not enter data</v>
      </c>
      <c r="C38" s="69" t="str">
        <f>IFERROR(VLOOKUP(Government_revenues_table19[[#This Row],[GFS Classification]],[3]!Table6_GFS_codes_classification[#Data],COLUMNS($F:G)+3,FALSE),"Do not enter data")</f>
        <v>Do not enter data</v>
      </c>
      <c r="D38" s="69" t="str">
        <f>IFERROR(VLOOKUP(Government_revenues_table19[[#This Row],[GFS Classification]],[3]!Table6_GFS_codes_classification[#Data],COLUMNS($F:H)+3,FALSE),"Do not enter data")</f>
        <v>Do not enter data</v>
      </c>
      <c r="E38" s="69" t="str">
        <f>IFERROR(VLOOKUP(Government_revenues_table19[[#This Row],[GFS Classification]],[3]!Table6_GFS_codes_classification[#Data],COLUMNS($F:I)+3,FALSE),"Do not enter data")</f>
        <v>Do not enter data</v>
      </c>
      <c r="F38" s="300" t="s">
        <v>1037</v>
      </c>
      <c r="G38" s="308" t="s">
        <v>871</v>
      </c>
      <c r="H38" s="300" t="s">
        <v>1056</v>
      </c>
      <c r="I38" s="300" t="s">
        <v>585</v>
      </c>
      <c r="J38" s="302">
        <v>6230076.9743542261</v>
      </c>
      <c r="K38" s="303" t="s">
        <v>499</v>
      </c>
      <c r="L38" s="502"/>
      <c r="M38" s="502"/>
      <c r="N38" s="502"/>
      <c r="O38" s="502"/>
      <c r="P38" s="307"/>
      <c r="Q38" s="454"/>
      <c r="R38" s="497"/>
      <c r="S38" s="454"/>
      <c r="T38" s="497"/>
      <c r="U38" s="454"/>
    </row>
    <row r="39" spans="1:21" ht="19.5">
      <c r="A39" s="502"/>
      <c r="B39" s="69" t="str">
        <f>IFERROR(VLOOKUP(Government_revenues_table19[[#This Row],[GFS Classification]],[3]!Table6_GFS_codes_classification[#Data],COLUMNS($F:F)+3,FALSE),"Do not enter data")</f>
        <v>Do not enter data</v>
      </c>
      <c r="C39" s="69" t="str">
        <f>IFERROR(VLOOKUP(Government_revenues_table19[[#This Row],[GFS Classification]],[3]!Table6_GFS_codes_classification[#Data],COLUMNS($F:G)+3,FALSE),"Do not enter data")</f>
        <v>Do not enter data</v>
      </c>
      <c r="D39" s="69" t="str">
        <f>IFERROR(VLOOKUP(Government_revenues_table19[[#This Row],[GFS Classification]],[3]!Table6_GFS_codes_classification[#Data],COLUMNS($F:H)+3,FALSE),"Do not enter data")</f>
        <v>Do not enter data</v>
      </c>
      <c r="E39" s="69" t="str">
        <f>IFERROR(VLOOKUP(Government_revenues_table19[[#This Row],[GFS Classification]],[3]!Table6_GFS_codes_classification[#Data],COLUMNS($F:I)+3,FALSE),"Do not enter data")</f>
        <v>Do not enter data</v>
      </c>
      <c r="F39" s="303" t="s">
        <v>1037</v>
      </c>
      <c r="G39" s="304" t="s">
        <v>871</v>
      </c>
      <c r="H39" s="303" t="s">
        <v>1056</v>
      </c>
      <c r="I39" s="303" t="s">
        <v>627</v>
      </c>
      <c r="J39" s="302">
        <v>19255850.967503008</v>
      </c>
      <c r="K39" s="303" t="s">
        <v>499</v>
      </c>
      <c r="L39" s="502"/>
      <c r="M39" s="502"/>
      <c r="N39" s="502"/>
      <c r="O39" s="502"/>
      <c r="P39" s="307"/>
      <c r="Q39" s="454"/>
      <c r="R39" s="497"/>
      <c r="S39" s="454"/>
      <c r="T39" s="497"/>
      <c r="U39" s="454"/>
    </row>
    <row r="40" spans="1:21" ht="19.5">
      <c r="A40" s="502"/>
      <c r="B40" s="69" t="str">
        <f>IFERROR(VLOOKUP(Government_revenues_table19[[#This Row],[GFS Classification]],[3]!Table6_GFS_codes_classification[#Data],COLUMNS($F:F)+3,FALSE),"Do not enter data")</f>
        <v>Do not enter data</v>
      </c>
      <c r="C40" s="69" t="str">
        <f>IFERROR(VLOOKUP(Government_revenues_table19[[#This Row],[GFS Classification]],[3]!Table6_GFS_codes_classification[#Data],COLUMNS($F:G)+3,FALSE),"Do not enter data")</f>
        <v>Do not enter data</v>
      </c>
      <c r="D40" s="69" t="str">
        <f>IFERROR(VLOOKUP(Government_revenues_table19[[#This Row],[GFS Classification]],[3]!Table6_GFS_codes_classification[#Data],COLUMNS($F:H)+3,FALSE),"Do not enter data")</f>
        <v>Do not enter data</v>
      </c>
      <c r="E40" s="69" t="str">
        <f>IFERROR(VLOOKUP(Government_revenues_table19[[#This Row],[GFS Classification]],[3]!Table6_GFS_codes_classification[#Data],COLUMNS($F:I)+3,FALSE),"Do not enter data")</f>
        <v>Do not enter data</v>
      </c>
      <c r="F40" s="303" t="s">
        <v>1040</v>
      </c>
      <c r="G40" s="304" t="s">
        <v>871</v>
      </c>
      <c r="H40" s="303" t="s">
        <v>1041</v>
      </c>
      <c r="I40" s="303" t="s">
        <v>585</v>
      </c>
      <c r="J40" s="302">
        <v>1702759.3833904266</v>
      </c>
      <c r="K40" s="303" t="s">
        <v>499</v>
      </c>
      <c r="L40" s="502"/>
      <c r="M40" s="502"/>
      <c r="N40" s="502"/>
      <c r="O40" s="502"/>
      <c r="P40" s="307"/>
      <c r="Q40" s="454"/>
      <c r="R40" s="497"/>
      <c r="S40" s="454"/>
      <c r="T40" s="497"/>
      <c r="U40" s="454"/>
    </row>
    <row r="41" spans="1:21" ht="19.5">
      <c r="A41" s="502"/>
      <c r="B41" s="69" t="str">
        <f>IFERROR(VLOOKUP(Government_revenues_table19[[#This Row],[GFS Classification]],[3]!Table6_GFS_codes_classification[#Data],COLUMNS($F:F)+3,FALSE),"Do not enter data")</f>
        <v>Do not enter data</v>
      </c>
      <c r="C41" s="69" t="str">
        <f>IFERROR(VLOOKUP(Government_revenues_table19[[#This Row],[GFS Classification]],[3]!Table6_GFS_codes_classification[#Data],COLUMNS($F:G)+3,FALSE),"Do not enter data")</f>
        <v>Do not enter data</v>
      </c>
      <c r="D41" s="69" t="str">
        <f>IFERROR(VLOOKUP(Government_revenues_table19[[#This Row],[GFS Classification]],[3]!Table6_GFS_codes_classification[#Data],COLUMNS($F:H)+3,FALSE),"Do not enter data")</f>
        <v>Do not enter data</v>
      </c>
      <c r="E41" s="69" t="str">
        <f>IFERROR(VLOOKUP(Government_revenues_table19[[#This Row],[GFS Classification]],[3]!Table6_GFS_codes_classification[#Data],COLUMNS($F:I)+3,FALSE),"Do not enter data")</f>
        <v>Do not enter data</v>
      </c>
      <c r="F41" s="303" t="s">
        <v>1042</v>
      </c>
      <c r="G41" s="304" t="s">
        <v>871</v>
      </c>
      <c r="H41" s="303" t="s">
        <v>1043</v>
      </c>
      <c r="I41" s="303" t="s">
        <v>585</v>
      </c>
      <c r="J41" s="302">
        <v>7714771.5026386445</v>
      </c>
      <c r="K41" s="303" t="s">
        <v>499</v>
      </c>
      <c r="L41" s="502"/>
      <c r="M41" s="502"/>
      <c r="N41" s="502"/>
      <c r="O41" s="502"/>
      <c r="P41" s="307"/>
      <c r="Q41" s="454"/>
      <c r="R41" s="497"/>
      <c r="S41" s="454"/>
      <c r="T41" s="497"/>
      <c r="U41" s="454"/>
    </row>
    <row r="42" spans="1:21" ht="19.5">
      <c r="A42" s="502"/>
      <c r="B42" s="69" t="str">
        <f>IFERROR(VLOOKUP(Government_revenues_table19[[#This Row],[GFS Classification]],[3]!Table6_GFS_codes_classification[#Data],COLUMNS($F:F)+3,FALSE),"Do not enter data")</f>
        <v>Do not enter data</v>
      </c>
      <c r="C42" s="69" t="str">
        <f>IFERROR(VLOOKUP(Government_revenues_table19[[#This Row],[GFS Classification]],[3]!Table6_GFS_codes_classification[#Data],COLUMNS($F:G)+3,FALSE),"Do not enter data")</f>
        <v>Do not enter data</v>
      </c>
      <c r="D42" s="69" t="str">
        <f>IFERROR(VLOOKUP(Government_revenues_table19[[#This Row],[GFS Classification]],[3]!Table6_GFS_codes_classification[#Data],COLUMNS($F:H)+3,FALSE),"Do not enter data")</f>
        <v>Do not enter data</v>
      </c>
      <c r="E42" s="69" t="str">
        <f>IFERROR(VLOOKUP(Government_revenues_table19[[#This Row],[GFS Classification]],[3]!Table6_GFS_codes_classification[#Data],COLUMNS($F:I)+3,FALSE),"Do not enter data")</f>
        <v>Do not enter data</v>
      </c>
      <c r="F42" s="303" t="s">
        <v>1044</v>
      </c>
      <c r="G42" s="304" t="s">
        <v>871</v>
      </c>
      <c r="H42" s="303" t="s">
        <v>1057</v>
      </c>
      <c r="I42" s="303" t="s">
        <v>585</v>
      </c>
      <c r="J42" s="302">
        <v>10186797.055828163</v>
      </c>
      <c r="K42" s="303" t="s">
        <v>499</v>
      </c>
      <c r="L42" s="502"/>
      <c r="M42" s="502"/>
      <c r="N42" s="502"/>
      <c r="O42" s="502"/>
      <c r="P42" s="307"/>
      <c r="Q42" s="454"/>
      <c r="R42" s="497"/>
      <c r="S42" s="454"/>
      <c r="T42" s="497"/>
      <c r="U42" s="454"/>
    </row>
    <row r="43" spans="1:21" ht="19.5">
      <c r="A43" s="502"/>
      <c r="B43" s="69" t="str">
        <f>IFERROR(VLOOKUP(Government_revenues_table19[[#This Row],[GFS Classification]],[3]!Table6_GFS_codes_classification[#Data],COLUMNS($F:F)+3,FALSE),"Do not enter data")</f>
        <v>Do not enter data</v>
      </c>
      <c r="C43" s="69" t="str">
        <f>IFERROR(VLOOKUP(Government_revenues_table19[[#This Row],[GFS Classification]],[3]!Table6_GFS_codes_classification[#Data],COLUMNS($F:G)+3,FALSE),"Do not enter data")</f>
        <v>Do not enter data</v>
      </c>
      <c r="D43" s="69" t="str">
        <f>IFERROR(VLOOKUP(Government_revenues_table19[[#This Row],[GFS Classification]],[3]!Table6_GFS_codes_classification[#Data],COLUMNS($F:H)+3,FALSE),"Do not enter data")</f>
        <v>Do not enter data</v>
      </c>
      <c r="E43" s="69" t="str">
        <f>IFERROR(VLOOKUP(Government_revenues_table19[[#This Row],[GFS Classification]],[3]!Table6_GFS_codes_classification[#Data],COLUMNS($F:I)+3,FALSE),"Do not enter data")</f>
        <v>Do not enter data</v>
      </c>
      <c r="F43" s="300" t="s">
        <v>1052</v>
      </c>
      <c r="G43" s="304" t="s">
        <v>871</v>
      </c>
      <c r="H43" s="300" t="s">
        <v>1058</v>
      </c>
      <c r="I43" s="300" t="s">
        <v>627</v>
      </c>
      <c r="J43" s="302">
        <v>3459569.8546430883</v>
      </c>
      <c r="K43" s="303" t="s">
        <v>499</v>
      </c>
      <c r="L43" s="502"/>
      <c r="M43" s="502"/>
      <c r="N43" s="502"/>
      <c r="O43" s="502"/>
      <c r="P43" s="307"/>
      <c r="Q43" s="454"/>
      <c r="R43" s="497"/>
      <c r="S43" s="454"/>
      <c r="T43" s="497"/>
      <c r="U43" s="454"/>
    </row>
    <row r="44" spans="1:21" ht="19.5">
      <c r="A44" s="502"/>
      <c r="B44" s="69" t="str">
        <f>IFERROR(VLOOKUP(Government_revenues_table19[[#This Row],[GFS Classification]],[3]!Table6_GFS_codes_classification[#Data],COLUMNS($F:F)+3,FALSE),"Do not enter data")</f>
        <v>Do not enter data</v>
      </c>
      <c r="C44" s="69" t="str">
        <f>IFERROR(VLOOKUP(Government_revenues_table19[[#This Row],[GFS Classification]],[3]!Table6_GFS_codes_classification[#Data],COLUMNS($F:G)+3,FALSE),"Do not enter data")</f>
        <v>Do not enter data</v>
      </c>
      <c r="D44" s="69" t="str">
        <f>IFERROR(VLOOKUP(Government_revenues_table19[[#This Row],[GFS Classification]],[3]!Table6_GFS_codes_classification[#Data],COLUMNS($F:H)+3,FALSE),"Do not enter data")</f>
        <v>Do not enter data</v>
      </c>
      <c r="E44" s="69" t="str">
        <f>IFERROR(VLOOKUP(Government_revenues_table19[[#This Row],[GFS Classification]],[3]!Table6_GFS_codes_classification[#Data],COLUMNS($F:I)+3,FALSE),"Do not enter data")</f>
        <v>Do not enter data</v>
      </c>
      <c r="F44" s="300" t="s">
        <v>1052</v>
      </c>
      <c r="G44" s="304" t="s">
        <v>871</v>
      </c>
      <c r="H44" s="300" t="s">
        <v>1053</v>
      </c>
      <c r="I44" s="300" t="s">
        <v>627</v>
      </c>
      <c r="J44" s="302">
        <v>275693.8801962781</v>
      </c>
      <c r="K44" s="303" t="s">
        <v>499</v>
      </c>
      <c r="L44" s="502"/>
      <c r="M44" s="502"/>
      <c r="N44" s="502"/>
      <c r="O44" s="502"/>
      <c r="P44" s="307"/>
      <c r="Q44" s="454"/>
      <c r="R44" s="497"/>
      <c r="S44" s="454"/>
      <c r="T44" s="497"/>
      <c r="U44" s="454"/>
    </row>
    <row r="45" spans="1:21" ht="19.5">
      <c r="A45" s="502"/>
      <c r="B45" s="69" t="str">
        <f>IFERROR(VLOOKUP(Government_revenues_table19[[#This Row],[GFS Classification]],[3]!Table6_GFS_codes_classification[#Data],COLUMNS($F:F)+3,FALSE),"Do not enter data")</f>
        <v>Do not enter data</v>
      </c>
      <c r="C45" s="69" t="str">
        <f>IFERROR(VLOOKUP(Government_revenues_table19[[#This Row],[GFS Classification]],[3]!Table6_GFS_codes_classification[#Data],COLUMNS($F:G)+3,FALSE),"Do not enter data")</f>
        <v>Do not enter data</v>
      </c>
      <c r="D45" s="69" t="str">
        <f>IFERROR(VLOOKUP(Government_revenues_table19[[#This Row],[GFS Classification]],[3]!Table6_GFS_codes_classification[#Data],COLUMNS($F:H)+3,FALSE),"Do not enter data")</f>
        <v>Do not enter data</v>
      </c>
      <c r="E45" s="69" t="str">
        <f>IFERROR(VLOOKUP(Government_revenues_table19[[#This Row],[GFS Classification]],[3]!Table6_GFS_codes_classification[#Data],COLUMNS($F:I)+3,FALSE),"Do not enter data")</f>
        <v>Do not enter data</v>
      </c>
      <c r="F45" s="300" t="s">
        <v>1052</v>
      </c>
      <c r="G45" s="304" t="s">
        <v>871</v>
      </c>
      <c r="H45" s="300" t="s">
        <v>1059</v>
      </c>
      <c r="I45" s="300" t="s">
        <v>627</v>
      </c>
      <c r="J45" s="302">
        <v>2481244.9125081012</v>
      </c>
      <c r="K45" s="303" t="s">
        <v>499</v>
      </c>
      <c r="L45" s="502"/>
      <c r="M45" s="502"/>
      <c r="N45" s="502"/>
      <c r="O45" s="502"/>
      <c r="P45" s="307"/>
      <c r="Q45" s="454"/>
      <c r="R45" s="497"/>
      <c r="S45" s="454"/>
      <c r="T45" s="497"/>
      <c r="U45" s="454"/>
    </row>
    <row r="46" spans="1:21" ht="19.5">
      <c r="A46" s="502"/>
      <c r="B46" s="69" t="str">
        <f>IFERROR(VLOOKUP(Government_revenues_table19[[#This Row],[GFS Classification]],[3]!Table6_GFS_codes_classification[#Data],COLUMNS($F:F)+3,FALSE),"Do not enter data")</f>
        <v>Do not enter data</v>
      </c>
      <c r="C46" s="69" t="str">
        <f>IFERROR(VLOOKUP(Government_revenues_table19[[#This Row],[GFS Classification]],[3]!Table6_GFS_codes_classification[#Data],COLUMNS($F:G)+3,FALSE),"Do not enter data")</f>
        <v>Do not enter data</v>
      </c>
      <c r="D46" s="69" t="str">
        <f>IFERROR(VLOOKUP(Government_revenues_table19[[#This Row],[GFS Classification]],[3]!Table6_GFS_codes_classification[#Data],COLUMNS($F:H)+3,FALSE),"Do not enter data")</f>
        <v>Do not enter data</v>
      </c>
      <c r="E46" s="69" t="str">
        <f>IFERROR(VLOOKUP(Government_revenues_table19[[#This Row],[GFS Classification]],[3]!Table6_GFS_codes_classification[#Data],COLUMNS($F:I)+3,FALSE),"Do not enter data")</f>
        <v>Do not enter data</v>
      </c>
      <c r="F46" s="300" t="s">
        <v>1060</v>
      </c>
      <c r="G46" s="304" t="s">
        <v>871</v>
      </c>
      <c r="H46" s="300" t="s">
        <v>1061</v>
      </c>
      <c r="I46" s="300" t="s">
        <v>636</v>
      </c>
      <c r="J46" s="302">
        <v>100000</v>
      </c>
      <c r="K46" s="303" t="s">
        <v>499</v>
      </c>
      <c r="L46" s="502"/>
      <c r="M46" s="502"/>
      <c r="N46" s="502"/>
      <c r="O46" s="502"/>
      <c r="P46" s="307"/>
      <c r="Q46" s="454"/>
      <c r="R46" s="497"/>
      <c r="S46" s="454"/>
      <c r="T46" s="497"/>
      <c r="U46" s="454"/>
    </row>
    <row r="47" spans="1:21" ht="19.5">
      <c r="A47" s="502"/>
      <c r="B47" s="69" t="str">
        <f>IFERROR(VLOOKUP(Government_revenues_table19[[#This Row],[GFS Classification]],[3]!Table6_GFS_codes_classification[#Data],COLUMNS($F:F)+3,FALSE),"Do not enter data")</f>
        <v>Do not enter data</v>
      </c>
      <c r="C47" s="69" t="str">
        <f>IFERROR(VLOOKUP(Government_revenues_table19[[#This Row],[GFS Classification]],[3]!Table6_GFS_codes_classification[#Data],COLUMNS($F:G)+3,FALSE),"Do not enter data")</f>
        <v>Do not enter data</v>
      </c>
      <c r="D47" s="69" t="str">
        <f>IFERROR(VLOOKUP(Government_revenues_table19[[#This Row],[GFS Classification]],[3]!Table6_GFS_codes_classification[#Data],COLUMNS($F:H)+3,FALSE),"Do not enter data")</f>
        <v>Do not enter data</v>
      </c>
      <c r="E47" s="69" t="str">
        <f>IFERROR(VLOOKUP(Government_revenues_table19[[#This Row],[GFS Classification]],[3]!Table6_GFS_codes_classification[#Data],COLUMNS($F:I)+3,FALSE),"Do not enter data")</f>
        <v>Do not enter data</v>
      </c>
      <c r="F47" s="300" t="s">
        <v>1060</v>
      </c>
      <c r="G47" s="301" t="s">
        <v>871</v>
      </c>
      <c r="H47" s="300" t="s">
        <v>1061</v>
      </c>
      <c r="I47" s="300" t="s">
        <v>638</v>
      </c>
      <c r="J47" s="302">
        <v>1500000</v>
      </c>
      <c r="K47" s="303" t="s">
        <v>499</v>
      </c>
      <c r="L47" s="502"/>
      <c r="M47" s="502"/>
      <c r="N47" s="502"/>
      <c r="O47" s="502"/>
      <c r="P47" s="307"/>
      <c r="Q47" s="454"/>
      <c r="R47" s="497"/>
      <c r="S47" s="454"/>
      <c r="T47" s="497"/>
      <c r="U47" s="454"/>
    </row>
    <row r="48" spans="1:21" ht="19.5">
      <c r="A48" s="502"/>
      <c r="B48" s="69" t="str">
        <f>IFERROR(VLOOKUP(Government_revenues_table19[[#This Row],[GFS Classification]],[3]!Table6_GFS_codes_classification[#Data],COLUMNS($F:F)+3,FALSE),"Do not enter data")</f>
        <v>Do not enter data</v>
      </c>
      <c r="C48" s="69" t="str">
        <f>IFERROR(VLOOKUP(Government_revenues_table19[[#This Row],[GFS Classification]],[3]!Table6_GFS_codes_classification[#Data],COLUMNS($F:G)+3,FALSE),"Do not enter data")</f>
        <v>Do not enter data</v>
      </c>
      <c r="D48" s="69" t="str">
        <f>IFERROR(VLOOKUP(Government_revenues_table19[[#This Row],[GFS Classification]],[3]!Table6_GFS_codes_classification[#Data],COLUMNS($F:H)+3,FALSE),"Do not enter data")</f>
        <v>Do not enter data</v>
      </c>
      <c r="E48" s="69" t="str">
        <f>IFERROR(VLOOKUP(Government_revenues_table19[[#This Row],[GFS Classification]],[3]!Table6_GFS_codes_classification[#Data],COLUMNS($F:I)+3,FALSE),"Do not enter data")</f>
        <v>Do not enter data</v>
      </c>
      <c r="F48" s="300" t="s">
        <v>1062</v>
      </c>
      <c r="G48" s="301" t="s">
        <v>871</v>
      </c>
      <c r="H48" s="300" t="s">
        <v>1063</v>
      </c>
      <c r="I48" s="300" t="s">
        <v>636</v>
      </c>
      <c r="J48" s="302">
        <v>18702535.871686146</v>
      </c>
      <c r="K48" s="303" t="s">
        <v>499</v>
      </c>
      <c r="L48" s="502"/>
      <c r="M48" s="502"/>
      <c r="N48" s="502"/>
      <c r="O48" s="502"/>
      <c r="P48" s="307"/>
      <c r="Q48" s="454"/>
      <c r="R48" s="497"/>
      <c r="S48" s="454"/>
      <c r="T48" s="497"/>
      <c r="U48" s="454"/>
    </row>
    <row r="49" spans="1:21" ht="19.5">
      <c r="A49" s="502"/>
      <c r="B49" s="69" t="str">
        <f>IFERROR(VLOOKUP(Government_revenues_table19[[#This Row],[GFS Classification]],[3]!Table6_GFS_codes_classification[#Data],COLUMNS($F:F)+3,FALSE),"Do not enter data")</f>
        <v>Do not enter data</v>
      </c>
      <c r="C49" s="69" t="str">
        <f>IFERROR(VLOOKUP(Government_revenues_table19[[#This Row],[GFS Classification]],[3]!Table6_GFS_codes_classification[#Data],COLUMNS($F:G)+3,FALSE),"Do not enter data")</f>
        <v>Do not enter data</v>
      </c>
      <c r="D49" s="69" t="str">
        <f>IFERROR(VLOOKUP(Government_revenues_table19[[#This Row],[GFS Classification]],[3]!Table6_GFS_codes_classification[#Data],COLUMNS($F:H)+3,FALSE),"Do not enter data")</f>
        <v>Do not enter data</v>
      </c>
      <c r="E49" s="69" t="str">
        <f>IFERROR(VLOOKUP(Government_revenues_table19[[#This Row],[GFS Classification]],[3]!Table6_GFS_codes_classification[#Data],COLUMNS($F:I)+3,FALSE),"Do not enter data")</f>
        <v>Do not enter data</v>
      </c>
      <c r="F49" s="303" t="s">
        <v>1040</v>
      </c>
      <c r="G49" s="308" t="s">
        <v>1064</v>
      </c>
      <c r="H49" s="303" t="s">
        <v>1041</v>
      </c>
      <c r="I49" s="309" t="s">
        <v>585</v>
      </c>
      <c r="J49" s="302">
        <v>46749636.783631146</v>
      </c>
      <c r="K49" s="303" t="s">
        <v>499</v>
      </c>
      <c r="L49" s="502"/>
      <c r="M49" s="502"/>
      <c r="N49" s="502"/>
      <c r="O49" s="502"/>
      <c r="P49" s="307"/>
      <c r="Q49" s="454"/>
      <c r="R49" s="497"/>
      <c r="S49" s="454"/>
      <c r="T49" s="497"/>
      <c r="U49" s="454"/>
    </row>
    <row r="50" spans="1:21" ht="19.5">
      <c r="A50" s="502"/>
      <c r="B50" s="69" t="str">
        <f>IFERROR(VLOOKUP(Government_revenues_table19[[#This Row],[GFS Classification]],[3]!Table6_GFS_codes_classification[#Data],COLUMNS($F:F)+3,FALSE),"Do not enter data")</f>
        <v>Do not enter data</v>
      </c>
      <c r="C50" s="69" t="str">
        <f>IFERROR(VLOOKUP(Government_revenues_table19[[#This Row],[GFS Classification]],[3]!Table6_GFS_codes_classification[#Data],COLUMNS($F:G)+3,FALSE),"Do not enter data")</f>
        <v>Do not enter data</v>
      </c>
      <c r="D50" s="69" t="str">
        <f>IFERROR(VLOOKUP(Government_revenues_table19[[#This Row],[GFS Classification]],[3]!Table6_GFS_codes_classification[#Data],COLUMNS($F:H)+3,FALSE),"Do not enter data")</f>
        <v>Do not enter data</v>
      </c>
      <c r="E50" s="69" t="str">
        <f>IFERROR(VLOOKUP(Government_revenues_table19[[#This Row],[GFS Classification]],[3]!Table6_GFS_codes_classification[#Data],COLUMNS($F:I)+3,FALSE),"Do not enter data")</f>
        <v>Do not enter data</v>
      </c>
      <c r="F50" s="303" t="s">
        <v>1042</v>
      </c>
      <c r="G50" s="304" t="s">
        <v>635</v>
      </c>
      <c r="H50" s="303" t="s">
        <v>1043</v>
      </c>
      <c r="I50" s="309" t="s">
        <v>585</v>
      </c>
      <c r="J50" s="302">
        <v>57076695.296731785</v>
      </c>
      <c r="K50" s="303" t="s">
        <v>499</v>
      </c>
      <c r="L50" s="502"/>
      <c r="M50" s="502"/>
      <c r="N50" s="502"/>
      <c r="O50" s="502"/>
      <c r="P50" s="307"/>
      <c r="Q50" s="454"/>
      <c r="R50" s="497"/>
      <c r="S50" s="454"/>
      <c r="T50" s="497"/>
      <c r="U50" s="454"/>
    </row>
    <row r="51" spans="1:21" ht="21" customHeight="1">
      <c r="A51" s="502"/>
      <c r="B51" s="69" t="str">
        <f>IFERROR(VLOOKUP(Government_revenues_table19[[#This Row],[GFS Classification]],[3]!Table6_GFS_codes_classification[#Data],COLUMNS($F:F)+3,FALSE),"Do not enter data")</f>
        <v>Do not enter data</v>
      </c>
      <c r="C51" s="69" t="str">
        <f>IFERROR(VLOOKUP(Government_revenues_table19[[#This Row],[GFS Classification]],[3]!Table6_GFS_codes_classification[#Data],COLUMNS($F:G)+3,FALSE),"Do not enter data")</f>
        <v>Do not enter data</v>
      </c>
      <c r="D51" s="69" t="str">
        <f>IFERROR(VLOOKUP(Government_revenues_table19[[#This Row],[GFS Classification]],[3]!Table6_GFS_codes_classification[#Data],COLUMNS($F:H)+3,FALSE),"Do not enter data")</f>
        <v>Do not enter data</v>
      </c>
      <c r="E51" s="69" t="str">
        <f>IFERROR(VLOOKUP(Government_revenues_table19[[#This Row],[GFS Classification]],[3]!Table6_GFS_codes_classification[#Data],COLUMNS($F:I)+3,FALSE),"Do not enter data")</f>
        <v>Do not enter data</v>
      </c>
      <c r="F51" s="303" t="s">
        <v>1044</v>
      </c>
      <c r="G51" s="304" t="s">
        <v>635</v>
      </c>
      <c r="H51" s="303" t="s">
        <v>1045</v>
      </c>
      <c r="I51" s="309" t="s">
        <v>585</v>
      </c>
      <c r="J51" s="302">
        <v>19575849.171373021</v>
      </c>
      <c r="K51" s="303" t="s">
        <v>499</v>
      </c>
      <c r="L51" s="502"/>
      <c r="M51" s="502"/>
      <c r="N51" s="502"/>
      <c r="O51" s="502"/>
      <c r="P51" s="307"/>
      <c r="Q51" s="454"/>
      <c r="R51" s="497"/>
      <c r="S51" s="454"/>
      <c r="T51" s="497"/>
      <c r="U51" s="454"/>
    </row>
    <row r="52" spans="1:21" ht="19.5">
      <c r="A52" s="502"/>
      <c r="B52" s="68" t="str">
        <f>IFERROR(VLOOKUP(Government_revenues_table19[[#This Row],[GFS Classification]],[3]!Table6_GFS_codes_classification[#Data],COLUMNS($F:F)+3,FALSE),"Do not enter data")</f>
        <v>Do not enter data</v>
      </c>
      <c r="C52" s="68" t="str">
        <f>IFERROR(VLOOKUP(Government_revenues_table19[[#This Row],[GFS Classification]],[3]!Table6_GFS_codes_classification[#Data],COLUMNS($F:G)+3,FALSE),"Do not enter data")</f>
        <v>Do not enter data</v>
      </c>
      <c r="D52" s="68" t="str">
        <f>IFERROR(VLOOKUP(Government_revenues_table19[[#This Row],[GFS Classification]],[3]!Table6_GFS_codes_classification[#Data],COLUMNS($F:H)+3,FALSE),"Do not enter data")</f>
        <v>Do not enter data</v>
      </c>
      <c r="E52" s="68" t="str">
        <f>IFERROR(VLOOKUP(Government_revenues_table19[[#This Row],[GFS Classification]],[3]!Table6_GFS_codes_classification[#Data],COLUMNS($F:I)+3,FALSE),"Do not enter data")</f>
        <v>Do not enter data</v>
      </c>
      <c r="F52" s="303" t="s">
        <v>1044</v>
      </c>
      <c r="G52" s="303" t="s">
        <v>635</v>
      </c>
      <c r="H52" s="303" t="s">
        <v>1046</v>
      </c>
      <c r="I52" s="303" t="s">
        <v>585</v>
      </c>
      <c r="J52" s="302">
        <v>7854031.9414868988</v>
      </c>
      <c r="K52" s="303" t="s">
        <v>499</v>
      </c>
      <c r="L52" s="502"/>
      <c r="M52" s="502"/>
      <c r="N52" s="502"/>
      <c r="O52" s="502"/>
      <c r="P52" s="587"/>
      <c r="Q52" s="587"/>
      <c r="R52" s="587"/>
      <c r="S52" s="587"/>
      <c r="T52" s="587"/>
      <c r="U52" s="587"/>
    </row>
    <row r="53" spans="1:21" ht="19.5">
      <c r="A53" s="502"/>
      <c r="B53" s="68" t="str">
        <f>IFERROR(VLOOKUP(Government_revenues_table19[[#This Row],[GFS Classification]],[3]!Table6_GFS_codes_classification[#Data],COLUMNS($F:F)+3,FALSE),"Do not enter data")</f>
        <v>Do not enter data</v>
      </c>
      <c r="C53" s="68" t="str">
        <f>IFERROR(VLOOKUP(Government_revenues_table19[[#This Row],[GFS Classification]],[3]!Table6_GFS_codes_classification[#Data],COLUMNS($F:G)+3,FALSE),"Do not enter data")</f>
        <v>Do not enter data</v>
      </c>
      <c r="D53" s="68" t="str">
        <f>IFERROR(VLOOKUP(Government_revenues_table19[[#This Row],[GFS Classification]],[3]!Table6_GFS_codes_classification[#Data],COLUMNS($F:H)+3,FALSE),"Do not enter data")</f>
        <v>Do not enter data</v>
      </c>
      <c r="E53" s="68" t="str">
        <f>IFERROR(VLOOKUP(Government_revenues_table19[[#This Row],[GFS Classification]],[3]!Table6_GFS_codes_classification[#Data],COLUMNS($F:I)+3,FALSE),"Do not enter data")</f>
        <v>Do not enter data</v>
      </c>
      <c r="F53" s="303" t="s">
        <v>1048</v>
      </c>
      <c r="G53" s="303" t="s">
        <v>635</v>
      </c>
      <c r="H53" s="303" t="s">
        <v>1049</v>
      </c>
      <c r="I53" s="303" t="s">
        <v>585</v>
      </c>
      <c r="J53" s="302">
        <v>334949.91204518097</v>
      </c>
      <c r="K53" s="303" t="s">
        <v>499</v>
      </c>
      <c r="L53" s="502"/>
      <c r="M53" s="502"/>
      <c r="N53" s="502"/>
      <c r="O53" s="502"/>
      <c r="P53" s="502"/>
      <c r="Q53" s="502"/>
      <c r="R53" s="502"/>
      <c r="S53" s="502"/>
      <c r="T53" s="502"/>
      <c r="U53" s="502"/>
    </row>
    <row r="54" spans="1:21" ht="19.5">
      <c r="A54" s="502"/>
      <c r="B54" s="68" t="str">
        <f>IFERROR(VLOOKUP(Government_revenues_table19[[#This Row],[GFS Classification]],[3]!Table6_GFS_codes_classification[#Data],COLUMNS($F:F)+3,FALSE),"Do not enter data")</f>
        <v>Do not enter data</v>
      </c>
      <c r="C54" s="68" t="str">
        <f>IFERROR(VLOOKUP(Government_revenues_table19[[#This Row],[GFS Classification]],[3]!Table6_GFS_codes_classification[#Data],COLUMNS($F:G)+3,FALSE),"Do not enter data")</f>
        <v>Do not enter data</v>
      </c>
      <c r="D54" s="68" t="str">
        <f>IFERROR(VLOOKUP(Government_revenues_table19[[#This Row],[GFS Classification]],[3]!Table6_GFS_codes_classification[#Data],COLUMNS($F:H)+3,FALSE),"Do not enter data")</f>
        <v>Do not enter data</v>
      </c>
      <c r="E54" s="68" t="str">
        <f>IFERROR(VLOOKUP(Government_revenues_table19[[#This Row],[GFS Classification]],[3]!Table6_GFS_codes_classification[#Data],COLUMNS($F:I)+3,FALSE),"Do not enter data")</f>
        <v>Do not enter data</v>
      </c>
      <c r="F54" s="303" t="s">
        <v>1040</v>
      </c>
      <c r="G54" s="303" t="s">
        <v>657</v>
      </c>
      <c r="H54" s="303" t="s">
        <v>1065</v>
      </c>
      <c r="I54" s="303" t="s">
        <v>1066</v>
      </c>
      <c r="J54" s="302">
        <v>871776.47440051846</v>
      </c>
      <c r="K54" s="303" t="s">
        <v>499</v>
      </c>
      <c r="L54" s="502"/>
      <c r="M54" s="502"/>
      <c r="N54" s="502"/>
      <c r="O54" s="502"/>
      <c r="P54" s="502"/>
      <c r="Q54" s="502"/>
      <c r="R54" s="502"/>
      <c r="S54" s="502"/>
      <c r="T54" s="502"/>
      <c r="U54" s="502"/>
    </row>
    <row r="55" spans="1:21" ht="19.5">
      <c r="A55" s="502"/>
      <c r="B55" s="68" t="str">
        <f>IFERROR(VLOOKUP(Government_revenues_table19[[#This Row],[GFS Classification]],[3]!Table6_GFS_codes_classification[#Data],COLUMNS($F:F)+3,FALSE),"Do not enter data")</f>
        <v>Do not enter data</v>
      </c>
      <c r="C55" s="68" t="str">
        <f>IFERROR(VLOOKUP(Government_revenues_table19[[#This Row],[GFS Classification]],[3]!Table6_GFS_codes_classification[#Data],COLUMNS($F:G)+3,FALSE),"Do not enter data")</f>
        <v>Do not enter data</v>
      </c>
      <c r="D55" s="68" t="str">
        <f>IFERROR(VLOOKUP(Government_revenues_table19[[#This Row],[GFS Classification]],[3]!Table6_GFS_codes_classification[#Data],COLUMNS($F:H)+3,FALSE),"Do not enter data")</f>
        <v>Do not enter data</v>
      </c>
      <c r="E55" s="68" t="str">
        <f>IFERROR(VLOOKUP(Government_revenues_table19[[#This Row],[GFS Classification]],[3]!Table6_GFS_codes_classification[#Data],COLUMNS($F:I)+3,FALSE),"Do not enter data")</f>
        <v>Do not enter data</v>
      </c>
      <c r="F55" s="303" t="s">
        <v>1040</v>
      </c>
      <c r="G55" s="303" t="s">
        <v>657</v>
      </c>
      <c r="H55" s="303" t="s">
        <v>1065</v>
      </c>
      <c r="I55" s="303" t="s">
        <v>1067</v>
      </c>
      <c r="J55" s="302">
        <v>79066.753078418667</v>
      </c>
      <c r="K55" s="303" t="s">
        <v>499</v>
      </c>
      <c r="L55" s="502"/>
      <c r="M55" s="502"/>
      <c r="N55" s="502"/>
      <c r="O55" s="502"/>
      <c r="P55" s="502"/>
      <c r="Q55" s="502"/>
      <c r="R55" s="504"/>
      <c r="S55" s="502"/>
      <c r="T55" s="502"/>
      <c r="U55" s="502"/>
    </row>
    <row r="56" spans="1:21" ht="19.5">
      <c r="A56" s="502"/>
      <c r="B56" s="69" t="str">
        <f>IFERROR(VLOOKUP(Government_revenues_table19[[#This Row],[GFS Classification]],[3]!Table6_GFS_codes_classification[#Data],COLUMNS($F:F)+3,FALSE),"Do not enter data")</f>
        <v>Do not enter data</v>
      </c>
      <c r="C56" s="69" t="str">
        <f>IFERROR(VLOOKUP(Government_revenues_table19[[#This Row],[GFS Classification]],[3]!Table6_GFS_codes_classification[#Data],COLUMNS($F:G)+3,FALSE),"Do not enter data")</f>
        <v>Do not enter data</v>
      </c>
      <c r="D56" s="69" t="str">
        <f>IFERROR(VLOOKUP(Government_revenues_table19[[#This Row],[GFS Classification]],[3]!Table6_GFS_codes_classification[#Data],COLUMNS($F:H)+3,FALSE),"Do not enter data")</f>
        <v>Do not enter data</v>
      </c>
      <c r="E56" s="69" t="str">
        <f>IFERROR(VLOOKUP(Government_revenues_table19[[#This Row],[GFS Classification]],[3]!Table6_GFS_codes_classification[#Data],COLUMNS($F:I)+3,FALSE),"Do not enter data")</f>
        <v>Do not enter data</v>
      </c>
      <c r="F56" s="303" t="s">
        <v>1040</v>
      </c>
      <c r="G56" s="303" t="s">
        <v>657</v>
      </c>
      <c r="H56" s="303" t="s">
        <v>1065</v>
      </c>
      <c r="I56" s="303" t="s">
        <v>1068</v>
      </c>
      <c r="J56" s="302">
        <v>2192.7969632441441</v>
      </c>
      <c r="K56" s="303" t="s">
        <v>499</v>
      </c>
      <c r="L56" s="502"/>
      <c r="M56" s="502"/>
      <c r="N56" s="502"/>
      <c r="O56" s="502"/>
      <c r="P56" s="502"/>
      <c r="Q56" s="502"/>
      <c r="R56" s="505"/>
      <c r="S56" s="502"/>
      <c r="T56" s="502"/>
      <c r="U56" s="502"/>
    </row>
    <row r="57" spans="1:21" ht="19.5">
      <c r="A57" s="502"/>
      <c r="B57" s="68" t="str">
        <f>IFERROR(VLOOKUP(Government_revenues_table19[[#This Row],[GFS Classification]],[3]!Table6_GFS_codes_classification[#Data],COLUMNS($F:F)+3,FALSE),"Do not enter data")</f>
        <v>Do not enter data</v>
      </c>
      <c r="C57" s="68" t="str">
        <f>IFERROR(VLOOKUP(Government_revenues_table19[[#This Row],[GFS Classification]],[3]!Table6_GFS_codes_classification[#Data],COLUMNS($F:G)+3,FALSE),"Do not enter data")</f>
        <v>Do not enter data</v>
      </c>
      <c r="D57" s="68" t="str">
        <f>IFERROR(VLOOKUP(Government_revenues_table19[[#This Row],[GFS Classification]],[3]!Table6_GFS_codes_classification[#Data],COLUMNS($F:H)+3,FALSE),"Do not enter data")</f>
        <v>Do not enter data</v>
      </c>
      <c r="E57" s="68" t="str">
        <f>IFERROR(VLOOKUP(Government_revenues_table19[[#This Row],[GFS Classification]],[3]!Table6_GFS_codes_classification[#Data],COLUMNS($F:I)+3,FALSE),"Do not enter data")</f>
        <v>Do not enter data</v>
      </c>
      <c r="F57" s="303" t="s">
        <v>1040</v>
      </c>
      <c r="G57" s="303" t="s">
        <v>871</v>
      </c>
      <c r="H57" s="303" t="s">
        <v>1065</v>
      </c>
      <c r="I57" s="303" t="s">
        <v>1069</v>
      </c>
      <c r="J57" s="302">
        <v>804261.56837329874</v>
      </c>
      <c r="K57" s="303" t="s">
        <v>499</v>
      </c>
      <c r="L57" s="502"/>
      <c r="M57" s="502"/>
      <c r="N57" s="502"/>
      <c r="O57" s="502"/>
      <c r="P57" s="502"/>
      <c r="Q57" s="502"/>
      <c r="R57" s="502"/>
      <c r="S57" s="502"/>
      <c r="T57" s="502"/>
      <c r="U57" s="502"/>
    </row>
    <row r="58" spans="1:21" ht="19.5">
      <c r="A58" s="502"/>
      <c r="B58" s="68" t="str">
        <f>IFERROR(VLOOKUP(Government_revenues_table19[[#This Row],[GFS Classification]],[3]!Table6_GFS_codes_classification[#Data],COLUMNS($F:F)+3,FALSE),"Do not enter data")</f>
        <v>Do not enter data</v>
      </c>
      <c r="C58" s="68" t="str">
        <f>IFERROR(VLOOKUP(Government_revenues_table19[[#This Row],[GFS Classification]],[3]!Table6_GFS_codes_classification[#Data],COLUMNS($F:G)+3,FALSE),"Do not enter data")</f>
        <v>Do not enter data</v>
      </c>
      <c r="D58" s="68" t="str">
        <f>IFERROR(VLOOKUP(Government_revenues_table19[[#This Row],[GFS Classification]],[3]!Table6_GFS_codes_classification[#Data],COLUMNS($F:H)+3,FALSE),"Do not enter data")</f>
        <v>Do not enter data</v>
      </c>
      <c r="E58" s="68" t="str">
        <f>IFERROR(VLOOKUP(Government_revenues_table19[[#This Row],[GFS Classification]],[3]!Table6_GFS_codes_classification[#Data],COLUMNS($F:I)+3,FALSE),"Do not enter data")</f>
        <v>Do not enter data</v>
      </c>
      <c r="F58" s="303" t="s">
        <v>1040</v>
      </c>
      <c r="G58" s="303" t="s">
        <v>871</v>
      </c>
      <c r="H58" s="303" t="s">
        <v>1065</v>
      </c>
      <c r="I58" s="303" t="s">
        <v>1070</v>
      </c>
      <c r="J58" s="302">
        <v>33143.597815017129</v>
      </c>
      <c r="K58" s="303" t="s">
        <v>499</v>
      </c>
      <c r="L58" s="502"/>
      <c r="M58" s="502"/>
      <c r="N58" s="502"/>
      <c r="O58" s="502"/>
      <c r="P58" s="502"/>
      <c r="Q58" s="502"/>
      <c r="R58" s="502"/>
      <c r="S58" s="502"/>
      <c r="T58" s="502"/>
      <c r="U58" s="502"/>
    </row>
    <row r="59" spans="1:21" ht="19.5">
      <c r="A59" s="502"/>
      <c r="B59" s="68" t="str">
        <f>IFERROR(VLOOKUP(Government_revenues_table19[[#This Row],[GFS Classification]],[3]!Table6_GFS_codes_classification[#Data],COLUMNS($F:F)+3,FALSE),"Do not enter data")</f>
        <v>Do not enter data</v>
      </c>
      <c r="C59" s="68" t="str">
        <f>IFERROR(VLOOKUP(Government_revenues_table19[[#This Row],[GFS Classification]],[3]!Table6_GFS_codes_classification[#Data],COLUMNS($F:G)+3,FALSE),"Do not enter data")</f>
        <v>Do not enter data</v>
      </c>
      <c r="D59" s="68" t="str">
        <f>IFERROR(VLOOKUP(Government_revenues_table19[[#This Row],[GFS Classification]],[3]!Table6_GFS_codes_classification[#Data],COLUMNS($F:H)+3,FALSE),"Do not enter data")</f>
        <v>Do not enter data</v>
      </c>
      <c r="E59" s="68" t="str">
        <f>IFERROR(VLOOKUP(Government_revenues_table19[[#This Row],[GFS Classification]],[3]!Table6_GFS_codes_classification[#Data],COLUMNS($F:I)+3,FALSE),"Do not enter data")</f>
        <v>Do not enter data</v>
      </c>
      <c r="F59" s="303" t="s">
        <v>1040</v>
      </c>
      <c r="G59" s="303" t="s">
        <v>871</v>
      </c>
      <c r="H59" s="303" t="s">
        <v>1065</v>
      </c>
      <c r="I59" s="303" t="s">
        <v>1068</v>
      </c>
      <c r="J59" s="302">
        <v>358562.04055180075</v>
      </c>
      <c r="K59" s="303" t="s">
        <v>499</v>
      </c>
      <c r="L59" s="502"/>
      <c r="M59" s="502"/>
      <c r="N59" s="502"/>
      <c r="O59" s="502"/>
      <c r="P59" s="502"/>
      <c r="Q59" s="502"/>
      <c r="R59" s="502"/>
      <c r="S59" s="502"/>
      <c r="T59" s="504"/>
      <c r="U59" s="502"/>
    </row>
    <row r="60" spans="1:21" ht="19.5">
      <c r="A60" s="502"/>
      <c r="B60" s="68" t="str">
        <f>IFERROR(VLOOKUP(Government_revenues_table19[[#This Row],[GFS Classification]],[3]!Table6_GFS_codes_classification[#Data],COLUMNS($F:F)+3,FALSE),"Do not enter data")</f>
        <v>Do not enter data</v>
      </c>
      <c r="C60" s="68" t="str">
        <f>IFERROR(VLOOKUP(Government_revenues_table19[[#This Row],[GFS Classification]],[3]!Table6_GFS_codes_classification[#Data],COLUMNS($F:G)+3,FALSE),"Do not enter data")</f>
        <v>Do not enter data</v>
      </c>
      <c r="D60" s="68" t="str">
        <f>IFERROR(VLOOKUP(Government_revenues_table19[[#This Row],[GFS Classification]],[3]!Table6_GFS_codes_classification[#Data],COLUMNS($F:H)+3,FALSE),"Do not enter data")</f>
        <v>Do not enter data</v>
      </c>
      <c r="E60" s="68" t="str">
        <f>IFERROR(VLOOKUP(Government_revenues_table19[[#This Row],[GFS Classification]],[3]!Table6_GFS_codes_classification[#Data],COLUMNS($F:I)+3,FALSE),"Do not enter data")</f>
        <v>Do not enter data</v>
      </c>
      <c r="F60" s="303" t="s">
        <v>1040</v>
      </c>
      <c r="G60" s="303" t="s">
        <v>871</v>
      </c>
      <c r="H60" s="303" t="s">
        <v>1065</v>
      </c>
      <c r="I60" s="303" t="s">
        <v>1067</v>
      </c>
      <c r="J60" s="302">
        <v>7591.889639848162</v>
      </c>
      <c r="K60" s="303" t="s">
        <v>499</v>
      </c>
      <c r="L60" s="502"/>
      <c r="M60" s="502"/>
      <c r="N60" s="502"/>
      <c r="O60" s="502"/>
      <c r="P60" s="502"/>
      <c r="Q60" s="502"/>
      <c r="R60" s="502"/>
      <c r="S60" s="502"/>
      <c r="T60" s="505"/>
      <c r="U60" s="502"/>
    </row>
    <row r="61" spans="1:21" ht="19.5">
      <c r="A61" s="502"/>
      <c r="B61" s="68" t="str">
        <f>IFERROR(VLOOKUP(Government_revenues_table19[[#This Row],[GFS Classification]],[3]!Table6_GFS_codes_classification[#Data],COLUMNS($F:F)+3,FALSE),"Do not enter data")</f>
        <v>Do not enter data</v>
      </c>
      <c r="C61" s="68" t="str">
        <f>IFERROR(VLOOKUP(Government_revenues_table19[[#This Row],[GFS Classification]],[3]!Table6_GFS_codes_classification[#Data],COLUMNS($F:G)+3,FALSE),"Do not enter data")</f>
        <v>Do not enter data</v>
      </c>
      <c r="D61" s="68" t="str">
        <f>IFERROR(VLOOKUP(Government_revenues_table19[[#This Row],[GFS Classification]],[3]!Table6_GFS_codes_classification[#Data],COLUMNS($F:H)+3,FALSE),"Do not enter data")</f>
        <v>Do not enter data</v>
      </c>
      <c r="E61" s="68" t="str">
        <f>IFERROR(VLOOKUP(Government_revenues_table19[[#This Row],[GFS Classification]],[3]!Table6_GFS_codes_classification[#Data],COLUMNS($F:I)+3,FALSE),"Do not enter data")</f>
        <v>Do not enter data</v>
      </c>
      <c r="F61" s="303" t="s">
        <v>1040</v>
      </c>
      <c r="G61" s="303" t="s">
        <v>871</v>
      </c>
      <c r="H61" s="303" t="s">
        <v>1065</v>
      </c>
      <c r="I61" s="303" t="s">
        <v>1068</v>
      </c>
      <c r="J61" s="302">
        <v>1616.9799092676603</v>
      </c>
      <c r="K61" s="303" t="s">
        <v>499</v>
      </c>
      <c r="L61" s="502"/>
      <c r="M61" s="502"/>
      <c r="N61" s="502"/>
      <c r="O61" s="502"/>
      <c r="P61" s="502"/>
      <c r="Q61" s="502"/>
      <c r="R61" s="502"/>
      <c r="S61" s="502"/>
      <c r="T61" s="502"/>
      <c r="U61" s="502"/>
    </row>
    <row r="62" spans="1:21" ht="19.5">
      <c r="A62" s="502"/>
      <c r="B62" s="68" t="str">
        <f>IFERROR(VLOOKUP(Government_revenues_table19[[#This Row],[GFS Classification]],[3]!Table6_GFS_codes_classification[#Data],COLUMNS($F:F)+3,FALSE),"Do not enter data")</f>
        <v>Do not enter data</v>
      </c>
      <c r="C62" s="68" t="str">
        <f>IFERROR(VLOOKUP(Government_revenues_table19[[#This Row],[GFS Classification]],[3]!Table6_GFS_codes_classification[#Data],COLUMNS($F:G)+3,FALSE),"Do not enter data")</f>
        <v>Do not enter data</v>
      </c>
      <c r="D62" s="68" t="str">
        <f>IFERROR(VLOOKUP(Government_revenues_table19[[#This Row],[GFS Classification]],[3]!Table6_GFS_codes_classification[#Data],COLUMNS($F:H)+3,FALSE),"Do not enter data")</f>
        <v>Do not enter data</v>
      </c>
      <c r="E62" s="68" t="str">
        <f>IFERROR(VLOOKUP(Government_revenues_table19[[#This Row],[GFS Classification]],[3]!Table6_GFS_codes_classification[#Data],COLUMNS($F:I)+3,FALSE),"Do not enter data")</f>
        <v>Do not enter data</v>
      </c>
      <c r="F62" s="303" t="s">
        <v>1054</v>
      </c>
      <c r="G62" s="303" t="s">
        <v>635</v>
      </c>
      <c r="H62" s="303" t="s">
        <v>1055</v>
      </c>
      <c r="I62" s="303" t="s">
        <v>585</v>
      </c>
      <c r="J62" s="302">
        <v>8765.1791500786967</v>
      </c>
      <c r="K62" s="303" t="s">
        <v>499</v>
      </c>
      <c r="L62" s="502"/>
      <c r="M62" s="502"/>
      <c r="N62" s="502"/>
      <c r="O62" s="502"/>
      <c r="P62" s="502"/>
      <c r="Q62" s="502"/>
      <c r="R62" s="504"/>
      <c r="S62" s="502"/>
      <c r="T62" s="502"/>
      <c r="U62" s="502"/>
    </row>
    <row r="63" spans="1:21" ht="19.5">
      <c r="A63" s="502"/>
      <c r="B63" s="68" t="str">
        <f>IFERROR(VLOOKUP(Government_revenues_table19[[#This Row],[GFS Classification]],[3]!Table6_GFS_codes_classification[#Data],COLUMNS($F:F)+3,FALSE),"Do not enter data")</f>
        <v>Do not enter data</v>
      </c>
      <c r="C63" s="68" t="str">
        <f>IFERROR(VLOOKUP(Government_revenues_table19[[#This Row],[GFS Classification]],[3]!Table6_GFS_codes_classification[#Data],COLUMNS($F:G)+3,FALSE),"Do not enter data")</f>
        <v>Do not enter data</v>
      </c>
      <c r="D63" s="68" t="str">
        <f>IFERROR(VLOOKUP(Government_revenues_table19[[#This Row],[GFS Classification]],[3]!Table6_GFS_codes_classification[#Data],COLUMNS($F:H)+3,FALSE),"Do not enter data")</f>
        <v>Do not enter data</v>
      </c>
      <c r="E63" s="68" t="str">
        <f>IFERROR(VLOOKUP(Government_revenues_table19[[#This Row],[GFS Classification]],[3]!Table6_GFS_codes_classification[#Data],COLUMNS($F:I)+3,FALSE),"Do not enter data")</f>
        <v>Do not enter data</v>
      </c>
      <c r="F63" s="303" t="s">
        <v>1071</v>
      </c>
      <c r="G63" s="303" t="s">
        <v>635</v>
      </c>
      <c r="H63" s="303" t="s">
        <v>1072</v>
      </c>
      <c r="I63" s="309" t="s">
        <v>585</v>
      </c>
      <c r="J63" s="302">
        <v>11143631.163781131</v>
      </c>
      <c r="K63" s="303" t="s">
        <v>499</v>
      </c>
      <c r="L63" s="502"/>
      <c r="M63" s="502"/>
      <c r="N63" s="502"/>
      <c r="O63" s="502"/>
      <c r="P63" s="502"/>
      <c r="Q63" s="502"/>
      <c r="R63" s="505"/>
      <c r="S63" s="502"/>
      <c r="T63" s="504"/>
      <c r="U63" s="502"/>
    </row>
    <row r="64" spans="1:21" ht="19.5">
      <c r="A64" s="502"/>
      <c r="B64" s="68" t="str">
        <f>IFERROR(VLOOKUP(Government_revenues_table19[[#This Row],[GFS Classification]],[3]!Table6_GFS_codes_classification[#Data],COLUMNS($F:F)+3,FALSE),"Do not enter data")</f>
        <v>Do not enter data</v>
      </c>
      <c r="C64" s="68" t="str">
        <f>IFERROR(VLOOKUP(Government_revenues_table19[[#This Row],[GFS Classification]],[3]!Table6_GFS_codes_classification[#Data],COLUMNS($F:G)+3,FALSE),"Do not enter data")</f>
        <v>Do not enter data</v>
      </c>
      <c r="D64" s="68" t="str">
        <f>IFERROR(VLOOKUP(Government_revenues_table19[[#This Row],[GFS Classification]],[3]!Table6_GFS_codes_classification[#Data],COLUMNS($F:H)+3,FALSE),"Do not enter data")</f>
        <v>Do not enter data</v>
      </c>
      <c r="E64" s="68" t="str">
        <f>IFERROR(VLOOKUP(Government_revenues_table19[[#This Row],[GFS Classification]],[3]!Table6_GFS_codes_classification[#Data],COLUMNS($F:I)+3,FALSE),"Do not enter data")</f>
        <v>Do not enter data</v>
      </c>
      <c r="F64" s="303" t="s">
        <v>1071</v>
      </c>
      <c r="G64" s="303" t="s">
        <v>635</v>
      </c>
      <c r="H64" s="303" t="s">
        <v>1073</v>
      </c>
      <c r="I64" s="303" t="s">
        <v>634</v>
      </c>
      <c r="J64" s="302">
        <v>299046.38459401904</v>
      </c>
      <c r="K64" s="303" t="s">
        <v>499</v>
      </c>
      <c r="L64" s="502"/>
      <c r="M64" s="502"/>
      <c r="N64" s="502"/>
      <c r="O64" s="502"/>
      <c r="P64" s="502"/>
      <c r="Q64" s="502"/>
      <c r="R64" s="505"/>
      <c r="S64" s="502"/>
      <c r="T64" s="505"/>
      <c r="U64" s="502"/>
    </row>
    <row r="65" spans="1:21" ht="19.5">
      <c r="A65" s="502"/>
      <c r="B65" s="69" t="str">
        <f>IFERROR(VLOOKUP(Government_revenues_table19[[#This Row],[GFS Classification]],[3]!Table6_GFS_codes_classification[#Data],COLUMNS($F:F)+3,FALSE),"Do not enter data")</f>
        <v>Do not enter data</v>
      </c>
      <c r="C65" s="69" t="str">
        <f>IFERROR(VLOOKUP(Government_revenues_table19[[#This Row],[GFS Classification]],[3]!Table6_GFS_codes_classification[#Data],COLUMNS($F:G)+3,FALSE),"Do not enter data")</f>
        <v>Do not enter data</v>
      </c>
      <c r="D65" s="69" t="str">
        <f>IFERROR(VLOOKUP(Government_revenues_table19[[#This Row],[GFS Classification]],[3]!Table6_GFS_codes_classification[#Data],COLUMNS($F:H)+3,FALSE),"Do not enter data")</f>
        <v>Do not enter data</v>
      </c>
      <c r="E65" s="69" t="str">
        <f>IFERROR(VLOOKUP(Government_revenues_table19[[#This Row],[GFS Classification]],[3]!Table6_GFS_codes_classification[#Data],COLUMNS($F:I)+3,FALSE),"Do not enter data")</f>
        <v>Do not enter data</v>
      </c>
      <c r="F65" s="303" t="s">
        <v>1052</v>
      </c>
      <c r="G65" s="303" t="s">
        <v>657</v>
      </c>
      <c r="H65" s="303" t="s">
        <v>1058</v>
      </c>
      <c r="I65" s="303" t="s">
        <v>627</v>
      </c>
      <c r="J65" s="302">
        <v>535464.72548838065</v>
      </c>
      <c r="K65" s="303" t="s">
        <v>499</v>
      </c>
      <c r="L65" s="502"/>
      <c r="M65" s="502"/>
      <c r="N65" s="502"/>
      <c r="O65" s="502"/>
      <c r="P65" s="502"/>
      <c r="Q65" s="502"/>
      <c r="R65" s="505"/>
      <c r="S65" s="502"/>
      <c r="T65" s="505"/>
      <c r="U65" s="502"/>
    </row>
    <row r="66" spans="1:21" ht="19.5">
      <c r="A66" s="502"/>
      <c r="B66" s="69" t="str">
        <f>IFERROR(VLOOKUP(Government_revenues_table19[[#This Row],[GFS Classification]],[3]!Table6_GFS_codes_classification[#Data],COLUMNS($F:F)+3,FALSE),"Do not enter data")</f>
        <v>Do not enter data</v>
      </c>
      <c r="C66" s="69" t="str">
        <f>IFERROR(VLOOKUP(Government_revenues_table19[[#This Row],[GFS Classification]],[3]!Table6_GFS_codes_classification[#Data],COLUMNS($F:G)+3,FALSE),"Do not enter data")</f>
        <v>Do not enter data</v>
      </c>
      <c r="D66" s="69" t="str">
        <f>IFERROR(VLOOKUP(Government_revenues_table19[[#This Row],[GFS Classification]],[3]!Table6_GFS_codes_classification[#Data],COLUMNS($F:H)+3,FALSE),"Do not enter data")</f>
        <v>Do not enter data</v>
      </c>
      <c r="E66" s="69" t="str">
        <f>IFERROR(VLOOKUP(Government_revenues_table19[[#This Row],[GFS Classification]],[3]!Table6_GFS_codes_classification[#Data],COLUMNS($F:I)+3,FALSE),"Do not enter data")</f>
        <v>Do not enter data</v>
      </c>
      <c r="F66" s="303" t="s">
        <v>1052</v>
      </c>
      <c r="G66" s="303" t="s">
        <v>657</v>
      </c>
      <c r="H66" s="303" t="s">
        <v>1074</v>
      </c>
      <c r="I66" s="303" t="s">
        <v>627</v>
      </c>
      <c r="J66" s="302">
        <v>311721.47023423755</v>
      </c>
      <c r="K66" s="303" t="s">
        <v>499</v>
      </c>
      <c r="L66" s="502"/>
      <c r="M66" s="502"/>
      <c r="N66" s="502"/>
      <c r="O66" s="502"/>
      <c r="P66" s="502"/>
      <c r="Q66" s="502"/>
      <c r="R66" s="505"/>
      <c r="S66" s="502"/>
      <c r="T66" s="505"/>
      <c r="U66" s="502"/>
    </row>
    <row r="67" spans="1:21">
      <c r="A67" s="502"/>
      <c r="B67" s="68" t="str">
        <f>IFERROR(VLOOKUP(Government_revenues_table19[[#This Row],[GFS Classification]],[3]!Table6_GFS_codes_classification[#Data],COLUMNS($F:F)+3,FALSE),"Do not enter data")</f>
        <v>Do not enter data</v>
      </c>
      <c r="C67" s="68" t="str">
        <f>IFERROR(VLOOKUP(Government_revenues_table19[[#This Row],[GFS Classification]],[3]!Table6_GFS_codes_classification[#Data],COLUMNS($F:G)+3,FALSE),"Do not enter data")</f>
        <v>Do not enter data</v>
      </c>
      <c r="D67" s="68" t="str">
        <f>IFERROR(VLOOKUP(Government_revenues_table19[[#This Row],[GFS Classification]],[3]!Table6_GFS_codes_classification[#Data],COLUMNS($F:H)+3,FALSE),"Do not enter data")</f>
        <v>Do not enter data</v>
      </c>
      <c r="E67" s="68" t="str">
        <f>IFERROR(VLOOKUP(Government_revenues_table19[[#This Row],[GFS Classification]],[3]!Table6_GFS_codes_classification[#Data],COLUMNS($F:I)+3,FALSE),"Do not enter data")</f>
        <v>Do not enter data</v>
      </c>
      <c r="F67" s="310"/>
      <c r="G67" s="502"/>
      <c r="H67" s="502"/>
      <c r="I67" s="502"/>
      <c r="J67" s="506"/>
      <c r="K67" s="502"/>
      <c r="L67" s="502"/>
      <c r="M67" s="502"/>
      <c r="N67" s="502"/>
      <c r="O67" s="502"/>
      <c r="P67" s="502"/>
      <c r="Q67" s="502"/>
      <c r="R67" s="502"/>
      <c r="S67" s="502"/>
      <c r="T67" s="502"/>
      <c r="U67" s="502"/>
    </row>
    <row r="68" spans="1:21" ht="16.5" thickBot="1">
      <c r="A68" s="502"/>
      <c r="B68" s="502"/>
      <c r="C68" s="502"/>
      <c r="D68" s="502"/>
      <c r="E68" s="502"/>
      <c r="F68" s="502"/>
      <c r="G68" s="502"/>
      <c r="H68" s="502"/>
      <c r="I68" s="502"/>
      <c r="J68" s="502"/>
      <c r="K68" s="502"/>
      <c r="L68" s="502"/>
      <c r="M68" s="502"/>
      <c r="N68" s="502"/>
      <c r="O68" s="502"/>
      <c r="P68" s="502"/>
      <c r="Q68" s="502"/>
      <c r="R68" s="502"/>
      <c r="S68" s="502"/>
      <c r="T68" s="502"/>
      <c r="U68" s="502"/>
    </row>
    <row r="69" spans="1:21" ht="20.25" thickBot="1">
      <c r="A69" s="502"/>
      <c r="B69" s="502"/>
      <c r="C69" s="502"/>
      <c r="D69" s="502"/>
      <c r="E69" s="502"/>
      <c r="F69" s="502"/>
      <c r="G69" s="502"/>
      <c r="H69" s="502"/>
      <c r="I69" s="311" t="s">
        <v>1075</v>
      </c>
      <c r="J69" s="312">
        <v>349365580.6916101</v>
      </c>
      <c r="K69" s="502"/>
      <c r="L69" s="502"/>
      <c r="M69" s="502"/>
      <c r="N69" s="502"/>
      <c r="O69" s="502"/>
      <c r="P69" s="502"/>
      <c r="Q69" s="502"/>
      <c r="R69" s="502"/>
      <c r="S69" s="502"/>
      <c r="T69" s="505"/>
      <c r="U69" s="502"/>
    </row>
    <row r="70" spans="1:21" ht="16.5" thickBot="1">
      <c r="A70" s="502"/>
      <c r="B70" s="502"/>
      <c r="C70" s="502"/>
      <c r="D70" s="502"/>
      <c r="E70" s="502"/>
      <c r="F70" s="502"/>
      <c r="G70" s="502"/>
      <c r="H70" s="502"/>
      <c r="I70" s="419"/>
      <c r="J70" s="504"/>
      <c r="K70" s="502"/>
      <c r="L70" s="502"/>
      <c r="M70" s="502"/>
      <c r="N70" s="502"/>
      <c r="O70" s="502"/>
      <c r="P70" s="502"/>
      <c r="Q70" s="502"/>
      <c r="R70" s="502"/>
      <c r="S70" s="502"/>
      <c r="T70" s="502"/>
      <c r="U70" s="502"/>
    </row>
    <row r="71" spans="1:21" ht="18.75" customHeight="1" thickBot="1">
      <c r="A71" s="502"/>
      <c r="B71" s="502"/>
      <c r="C71" s="502"/>
      <c r="D71" s="502"/>
      <c r="E71" s="502"/>
      <c r="F71" s="502"/>
      <c r="G71" s="502"/>
      <c r="H71" s="502"/>
      <c r="I71" s="313" t="e">
        <f>"Total in "&amp;'[3]Part 1 - About'!E50</f>
        <v>#REF!</v>
      </c>
      <c r="J71" s="70">
        <v>37734976370.500809</v>
      </c>
      <c r="K71" s="502"/>
      <c r="L71" s="502"/>
      <c r="M71" s="502"/>
      <c r="N71" s="502"/>
      <c r="O71" s="502"/>
      <c r="P71" s="502"/>
      <c r="Q71" s="502"/>
      <c r="R71" s="502"/>
      <c r="S71" s="502"/>
      <c r="T71" s="502"/>
      <c r="U71" s="502"/>
    </row>
    <row r="72" spans="1:21" ht="15.75" customHeight="1">
      <c r="A72" s="502"/>
      <c r="B72" s="502"/>
      <c r="C72" s="502"/>
      <c r="D72" s="502"/>
      <c r="E72" s="502"/>
      <c r="F72" s="502"/>
      <c r="G72" s="502"/>
      <c r="H72" s="502"/>
      <c r="I72" s="502"/>
      <c r="J72" s="502"/>
      <c r="K72" s="502"/>
      <c r="L72" s="502"/>
      <c r="M72" s="502"/>
      <c r="N72" s="502"/>
      <c r="O72" s="502"/>
      <c r="P72" s="502"/>
      <c r="Q72" s="502"/>
      <c r="R72" s="502"/>
      <c r="S72" s="502"/>
      <c r="T72" s="502"/>
      <c r="U72" s="502"/>
    </row>
    <row r="73" spans="1:21">
      <c r="A73" s="502"/>
      <c r="B73" s="502"/>
      <c r="C73" s="502"/>
      <c r="D73" s="502"/>
      <c r="E73" s="502"/>
      <c r="F73" s="502"/>
      <c r="G73" s="502"/>
      <c r="H73" s="502"/>
      <c r="I73" s="502"/>
      <c r="J73" s="507"/>
      <c r="K73" s="502"/>
      <c r="L73" s="502"/>
      <c r="M73" s="502"/>
      <c r="N73" s="502"/>
      <c r="O73" s="502"/>
      <c r="P73" s="502"/>
      <c r="Q73" s="502"/>
      <c r="R73" s="502"/>
      <c r="S73" s="502"/>
      <c r="T73" s="502"/>
      <c r="U73" s="502"/>
    </row>
    <row r="74" spans="1:21">
      <c r="A74" s="502"/>
      <c r="B74" s="502"/>
      <c r="C74" s="502"/>
      <c r="D74" s="502"/>
      <c r="E74" s="502"/>
      <c r="F74" s="502"/>
      <c r="G74" s="502"/>
      <c r="H74" s="502"/>
      <c r="I74" s="502"/>
      <c r="J74" s="502"/>
      <c r="K74" s="502"/>
      <c r="L74" s="502"/>
      <c r="M74" s="502"/>
      <c r="N74" s="502"/>
      <c r="O74" s="502"/>
      <c r="P74" s="502"/>
      <c r="Q74" s="502"/>
      <c r="R74" s="502"/>
      <c r="S74" s="502"/>
      <c r="T74" s="502"/>
      <c r="U74" s="502"/>
    </row>
    <row r="75" spans="1:21" ht="24">
      <c r="A75" s="502"/>
      <c r="B75" s="502"/>
      <c r="C75" s="502"/>
      <c r="D75" s="502"/>
      <c r="E75" s="502"/>
      <c r="F75" s="451" t="s">
        <v>1076</v>
      </c>
      <c r="G75" s="451"/>
      <c r="H75" s="314"/>
      <c r="I75" s="314"/>
      <c r="J75" s="314"/>
      <c r="K75" s="314"/>
      <c r="L75" s="502"/>
      <c r="M75" s="502"/>
      <c r="N75" s="502"/>
      <c r="O75" s="502"/>
      <c r="P75" s="502"/>
      <c r="Q75" s="502"/>
      <c r="R75" s="502"/>
      <c r="S75" s="502"/>
      <c r="T75" s="502"/>
      <c r="U75" s="502"/>
    </row>
    <row r="76" spans="1:21" ht="15.75" customHeight="1">
      <c r="A76" s="502"/>
      <c r="B76" s="502"/>
      <c r="C76" s="502"/>
      <c r="D76" s="502"/>
      <c r="E76" s="502"/>
      <c r="F76" s="452" t="s">
        <v>1077</v>
      </c>
      <c r="G76" s="315"/>
      <c r="H76" s="315"/>
      <c r="I76" s="315"/>
      <c r="J76" s="71"/>
      <c r="K76" s="315"/>
      <c r="L76" s="502"/>
      <c r="M76" s="502"/>
      <c r="N76" s="502"/>
      <c r="O76" s="502"/>
      <c r="P76" s="502"/>
      <c r="Q76" s="502"/>
      <c r="R76" s="502"/>
      <c r="S76" s="502"/>
      <c r="T76" s="502"/>
      <c r="U76" s="502"/>
    </row>
    <row r="77" spans="1:21">
      <c r="A77" s="502"/>
      <c r="B77" s="502"/>
      <c r="C77" s="502"/>
      <c r="D77" s="502"/>
      <c r="E77" s="502"/>
      <c r="F77" s="452"/>
      <c r="G77" s="315"/>
      <c r="H77" s="315"/>
      <c r="I77" s="315"/>
      <c r="J77" s="71"/>
      <c r="K77" s="315"/>
      <c r="L77" s="502"/>
      <c r="M77" s="502"/>
      <c r="N77" s="502"/>
      <c r="O77" s="502"/>
      <c r="P77" s="502"/>
      <c r="Q77" s="502"/>
      <c r="R77" s="502"/>
      <c r="S77" s="502"/>
      <c r="T77" s="502"/>
      <c r="U77" s="502"/>
    </row>
    <row r="78" spans="1:21">
      <c r="A78" s="502"/>
      <c r="B78" s="502"/>
      <c r="C78" s="502"/>
      <c r="D78" s="502"/>
      <c r="E78" s="502"/>
      <c r="F78" s="452"/>
      <c r="G78" s="315"/>
      <c r="H78" s="315"/>
      <c r="I78" s="315"/>
      <c r="J78" s="71"/>
      <c r="K78" s="315"/>
      <c r="L78" s="502"/>
      <c r="M78" s="502"/>
      <c r="N78" s="502"/>
      <c r="O78" s="502"/>
      <c r="P78" s="502"/>
      <c r="Q78" s="502"/>
      <c r="R78" s="502"/>
      <c r="S78" s="502"/>
      <c r="T78" s="502"/>
      <c r="U78" s="502"/>
    </row>
    <row r="79" spans="1:21">
      <c r="A79" s="502"/>
      <c r="B79" s="502"/>
      <c r="C79" s="502"/>
      <c r="D79" s="502"/>
      <c r="E79" s="502"/>
      <c r="F79" s="452" t="s">
        <v>1078</v>
      </c>
      <c r="G79" s="315" t="s">
        <v>1079</v>
      </c>
      <c r="H79" s="315"/>
      <c r="I79" s="315"/>
      <c r="J79" s="71"/>
      <c r="K79" s="315"/>
      <c r="L79" s="502"/>
      <c r="M79" s="502"/>
      <c r="N79" s="502"/>
      <c r="O79" s="502"/>
      <c r="P79" s="502"/>
      <c r="Q79" s="502"/>
      <c r="R79" s="502"/>
      <c r="S79" s="502"/>
      <c r="T79" s="502"/>
      <c r="U79" s="502"/>
    </row>
    <row r="80" spans="1:21">
      <c r="A80" s="502"/>
      <c r="B80" s="502"/>
      <c r="C80" s="502"/>
      <c r="D80" s="502"/>
      <c r="E80" s="502"/>
      <c r="F80" s="452" t="s">
        <v>1080</v>
      </c>
      <c r="G80" s="315" t="s">
        <v>1081</v>
      </c>
      <c r="H80" s="315"/>
      <c r="I80" s="315"/>
      <c r="J80" s="71"/>
      <c r="K80" s="315"/>
      <c r="L80" s="502"/>
      <c r="M80" s="502"/>
      <c r="N80" s="502"/>
      <c r="O80" s="502"/>
      <c r="P80" s="502"/>
      <c r="Q80" s="502"/>
      <c r="R80" s="502"/>
      <c r="S80" s="502"/>
      <c r="T80" s="502"/>
      <c r="U80" s="502"/>
    </row>
    <row r="81" spans="1:21">
      <c r="A81" s="502"/>
      <c r="B81" s="502"/>
      <c r="C81" s="502"/>
      <c r="D81" s="502"/>
      <c r="E81" s="502"/>
      <c r="F81" s="452"/>
      <c r="G81" s="72" t="s">
        <v>648</v>
      </c>
      <c r="H81" s="72" t="s">
        <v>1033</v>
      </c>
      <c r="I81" s="72" t="s">
        <v>1034</v>
      </c>
      <c r="J81" s="73" t="s">
        <v>1035</v>
      </c>
      <c r="K81" s="72" t="s">
        <v>653</v>
      </c>
      <c r="L81" s="502"/>
      <c r="M81" s="502"/>
      <c r="N81" s="502"/>
      <c r="O81" s="502"/>
      <c r="P81" s="502"/>
      <c r="Q81" s="502"/>
      <c r="R81" s="502"/>
      <c r="S81" s="502"/>
      <c r="T81" s="502"/>
      <c r="U81" s="502"/>
    </row>
    <row r="82" spans="1:21" ht="15.75" customHeight="1">
      <c r="A82" s="502"/>
      <c r="B82" s="502"/>
      <c r="C82" s="502"/>
      <c r="D82" s="502"/>
      <c r="E82" s="502"/>
      <c r="F82" s="452"/>
      <c r="G82" s="74" t="s">
        <v>657</v>
      </c>
      <c r="H82" s="74" t="s">
        <v>1082</v>
      </c>
      <c r="I82" s="74" t="s">
        <v>585</v>
      </c>
      <c r="J82" s="316">
        <v>3093232.1081381352</v>
      </c>
      <c r="K82" s="317" t="s">
        <v>499</v>
      </c>
      <c r="L82" s="502"/>
      <c r="M82" s="502"/>
      <c r="N82" s="502"/>
      <c r="O82" s="502"/>
      <c r="P82" s="502"/>
      <c r="Q82" s="502"/>
      <c r="R82" s="502"/>
      <c r="S82" s="502"/>
      <c r="T82" s="502"/>
      <c r="U82" s="502"/>
    </row>
    <row r="83" spans="1:21">
      <c r="A83" s="502"/>
      <c r="B83" s="502"/>
      <c r="C83" s="502"/>
      <c r="D83" s="502"/>
      <c r="E83" s="502"/>
      <c r="F83" s="452"/>
      <c r="G83" s="315" t="s">
        <v>871</v>
      </c>
      <c r="H83" s="315" t="s">
        <v>1082</v>
      </c>
      <c r="I83" s="74" t="s">
        <v>585</v>
      </c>
      <c r="J83" s="318">
        <v>737129.30284232937</v>
      </c>
      <c r="K83" s="319" t="s">
        <v>499</v>
      </c>
      <c r="L83" s="502"/>
      <c r="M83" s="502"/>
      <c r="N83" s="502"/>
      <c r="O83" s="502"/>
      <c r="P83" s="502"/>
      <c r="Q83" s="502"/>
      <c r="R83" s="502"/>
      <c r="S83" s="502"/>
      <c r="T83" s="502"/>
      <c r="U83" s="502"/>
    </row>
    <row r="84" spans="1:21">
      <c r="A84" s="502"/>
      <c r="B84" s="502"/>
      <c r="C84" s="502"/>
      <c r="D84" s="502"/>
      <c r="E84" s="502"/>
      <c r="F84" s="452"/>
      <c r="G84" s="315" t="s">
        <v>635</v>
      </c>
      <c r="H84" s="315" t="s">
        <v>1082</v>
      </c>
      <c r="I84" s="315" t="s">
        <v>585</v>
      </c>
      <c r="J84" s="320">
        <v>1623923.7107675215</v>
      </c>
      <c r="K84" s="315" t="s">
        <v>499</v>
      </c>
      <c r="L84" s="502"/>
      <c r="M84" s="502"/>
      <c r="N84" s="502"/>
      <c r="O84" s="502"/>
      <c r="P84" s="502"/>
      <c r="Q84" s="502"/>
      <c r="R84" s="502"/>
      <c r="S84" s="502"/>
      <c r="T84" s="502"/>
      <c r="U84" s="502"/>
    </row>
    <row r="85" spans="1:21" ht="16.5" thickBot="1">
      <c r="A85" s="502"/>
      <c r="B85" s="502"/>
      <c r="C85" s="502"/>
      <c r="D85" s="502"/>
      <c r="E85" s="502"/>
      <c r="F85" s="452"/>
      <c r="G85" s="75" t="s">
        <v>1083</v>
      </c>
      <c r="H85" s="75"/>
      <c r="I85" s="75"/>
      <c r="J85" s="76">
        <v>5454285.1217479864</v>
      </c>
      <c r="K85" s="75" t="s">
        <v>499</v>
      </c>
      <c r="L85" s="502"/>
      <c r="M85" s="502"/>
      <c r="N85" s="502"/>
      <c r="O85" s="502"/>
      <c r="P85" s="502"/>
      <c r="Q85" s="502"/>
      <c r="R85" s="502"/>
      <c r="S85" s="502"/>
      <c r="T85" s="502"/>
      <c r="U85" s="502"/>
    </row>
    <row r="86" spans="1:21" ht="16.5" thickTop="1">
      <c r="A86" s="502"/>
      <c r="B86" s="502"/>
      <c r="C86" s="502"/>
      <c r="D86" s="502"/>
      <c r="E86" s="502"/>
      <c r="F86" s="452" t="s">
        <v>1084</v>
      </c>
      <c r="G86" s="315" t="s">
        <v>1085</v>
      </c>
      <c r="H86" s="315"/>
      <c r="I86" s="315"/>
      <c r="J86" s="71"/>
      <c r="K86" s="315"/>
      <c r="L86" s="502"/>
      <c r="M86" s="502"/>
      <c r="N86" s="502"/>
      <c r="O86" s="502"/>
      <c r="P86" s="502"/>
      <c r="Q86" s="502"/>
      <c r="R86" s="502"/>
      <c r="S86" s="502"/>
      <c r="T86" s="502"/>
      <c r="U86" s="502"/>
    </row>
    <row r="87" spans="1:21">
      <c r="A87" s="502"/>
      <c r="B87" s="502"/>
      <c r="C87" s="502"/>
      <c r="D87" s="502"/>
      <c r="E87" s="502"/>
      <c r="F87" s="452" t="s">
        <v>1086</v>
      </c>
      <c r="G87" s="315" t="s">
        <v>1087</v>
      </c>
      <c r="H87" s="315"/>
      <c r="I87" s="315"/>
      <c r="J87" s="71"/>
      <c r="K87" s="315"/>
      <c r="L87" s="502"/>
      <c r="M87" s="502"/>
      <c r="N87" s="502"/>
      <c r="O87" s="502"/>
      <c r="P87" s="502"/>
      <c r="Q87" s="502"/>
      <c r="R87" s="502"/>
      <c r="S87" s="502"/>
      <c r="T87" s="502"/>
      <c r="U87" s="502"/>
    </row>
    <row r="88" spans="1:21">
      <c r="A88" s="502"/>
      <c r="B88" s="502"/>
      <c r="C88" s="502"/>
      <c r="D88" s="502"/>
      <c r="E88" s="502"/>
      <c r="F88" s="452" t="s">
        <v>1088</v>
      </c>
      <c r="G88" s="315" t="s">
        <v>1089</v>
      </c>
      <c r="H88" s="315"/>
      <c r="I88" s="315"/>
      <c r="J88" s="71"/>
      <c r="K88" s="315"/>
      <c r="L88" s="502"/>
      <c r="M88" s="502"/>
      <c r="N88" s="502"/>
      <c r="O88" s="502"/>
      <c r="P88" s="502"/>
      <c r="Q88" s="502"/>
      <c r="R88" s="502"/>
      <c r="S88" s="502"/>
      <c r="T88" s="502"/>
      <c r="U88" s="502"/>
    </row>
    <row r="89" spans="1:21">
      <c r="A89" s="502"/>
      <c r="B89" s="502"/>
      <c r="C89" s="502"/>
      <c r="D89" s="502"/>
      <c r="E89" s="502"/>
      <c r="F89" s="452"/>
      <c r="G89" s="315"/>
      <c r="H89" s="315"/>
      <c r="I89" s="315"/>
      <c r="J89" s="71"/>
      <c r="K89" s="315"/>
      <c r="L89" s="502"/>
      <c r="M89" s="502"/>
      <c r="N89" s="502"/>
      <c r="O89" s="502"/>
      <c r="P89" s="502"/>
      <c r="Q89" s="502"/>
      <c r="R89" s="502"/>
      <c r="S89" s="502"/>
      <c r="T89" s="502"/>
      <c r="U89" s="502"/>
    </row>
    <row r="90" spans="1:21">
      <c r="A90" s="502"/>
      <c r="B90" s="502"/>
      <c r="C90" s="502"/>
      <c r="D90" s="502"/>
      <c r="E90" s="502"/>
      <c r="F90" s="452"/>
      <c r="G90" s="315"/>
      <c r="H90" s="315"/>
      <c r="I90" s="315"/>
      <c r="J90" s="71"/>
      <c r="K90" s="315"/>
      <c r="L90" s="502"/>
      <c r="M90" s="502"/>
      <c r="N90" s="502"/>
      <c r="O90" s="502"/>
      <c r="P90" s="502"/>
      <c r="Q90" s="502"/>
      <c r="R90" s="502"/>
      <c r="S90" s="502"/>
      <c r="T90" s="502"/>
      <c r="U90" s="502"/>
    </row>
    <row r="91" spans="1:21">
      <c r="A91" s="502"/>
      <c r="B91" s="502"/>
      <c r="C91" s="502"/>
      <c r="D91" s="502"/>
      <c r="E91" s="502"/>
      <c r="F91" s="452"/>
      <c r="G91" s="315"/>
      <c r="H91" s="315"/>
      <c r="I91" s="315"/>
      <c r="J91" s="71"/>
      <c r="K91" s="315"/>
      <c r="L91" s="502"/>
      <c r="M91" s="502"/>
      <c r="N91" s="502"/>
      <c r="O91" s="502"/>
      <c r="P91" s="502"/>
      <c r="Q91" s="502"/>
      <c r="R91" s="502"/>
      <c r="S91" s="502"/>
      <c r="T91" s="502"/>
      <c r="U91" s="502"/>
    </row>
    <row r="92" spans="1:21">
      <c r="A92" s="502"/>
      <c r="B92" s="502"/>
      <c r="C92" s="502"/>
      <c r="D92" s="502"/>
      <c r="E92" s="502"/>
      <c r="F92" s="452"/>
      <c r="G92" s="315"/>
      <c r="H92" s="315"/>
      <c r="I92" s="315"/>
      <c r="J92" s="71"/>
      <c r="K92" s="315"/>
      <c r="L92" s="502"/>
      <c r="M92" s="502"/>
      <c r="N92" s="502"/>
      <c r="O92" s="502"/>
      <c r="P92" s="502"/>
      <c r="Q92" s="502"/>
      <c r="R92" s="502"/>
      <c r="S92" s="502"/>
      <c r="T92" s="502"/>
      <c r="U92" s="502"/>
    </row>
    <row r="93" spans="1:21">
      <c r="A93" s="502"/>
      <c r="B93" s="502"/>
      <c r="C93" s="502"/>
      <c r="D93" s="502"/>
      <c r="E93" s="502"/>
      <c r="F93" s="452"/>
      <c r="G93" s="315"/>
      <c r="H93" s="315"/>
      <c r="I93" s="315"/>
      <c r="J93" s="71"/>
      <c r="K93" s="315"/>
      <c r="L93" s="502"/>
      <c r="M93" s="502"/>
      <c r="N93" s="502"/>
      <c r="O93" s="502"/>
      <c r="P93" s="502"/>
      <c r="Q93" s="502"/>
      <c r="R93" s="502"/>
      <c r="S93" s="502"/>
      <c r="T93" s="502"/>
      <c r="U93" s="502"/>
    </row>
    <row r="94" spans="1:21">
      <c r="A94" s="502"/>
      <c r="B94" s="502"/>
      <c r="C94" s="502"/>
      <c r="D94" s="502"/>
      <c r="E94" s="502"/>
      <c r="F94" s="452"/>
      <c r="G94" s="315"/>
      <c r="H94" s="315"/>
      <c r="I94" s="315"/>
      <c r="J94" s="71"/>
      <c r="K94" s="315"/>
      <c r="L94" s="502"/>
      <c r="M94" s="502"/>
      <c r="N94" s="502"/>
      <c r="O94" s="502"/>
      <c r="P94" s="502"/>
      <c r="Q94" s="502"/>
      <c r="R94" s="502"/>
      <c r="S94" s="502"/>
      <c r="T94" s="502"/>
      <c r="U94" s="502"/>
    </row>
    <row r="95" spans="1:21">
      <c r="A95" s="502"/>
      <c r="B95" s="502"/>
      <c r="C95" s="502"/>
      <c r="D95" s="502"/>
      <c r="E95" s="502"/>
      <c r="F95" s="223"/>
      <c r="G95" s="223"/>
      <c r="H95" s="223"/>
      <c r="I95" s="223"/>
      <c r="J95" s="223"/>
      <c r="K95" s="223"/>
      <c r="L95" s="502"/>
      <c r="M95" s="502"/>
      <c r="N95" s="502"/>
      <c r="O95" s="502"/>
      <c r="P95" s="502"/>
      <c r="Q95" s="502"/>
      <c r="R95" s="502"/>
      <c r="S95" s="502"/>
      <c r="T95" s="502"/>
      <c r="U95" s="502"/>
    </row>
    <row r="96" spans="1:21" ht="16.5" thickBot="1">
      <c r="A96" s="502"/>
      <c r="B96" s="502"/>
      <c r="C96" s="502"/>
      <c r="D96" s="502"/>
      <c r="E96" s="502"/>
      <c r="F96" s="583"/>
      <c r="G96" s="583"/>
      <c r="H96" s="583"/>
      <c r="I96" s="583"/>
      <c r="J96" s="583"/>
      <c r="K96" s="583"/>
      <c r="L96" s="583"/>
      <c r="M96" s="583"/>
      <c r="N96" s="583"/>
      <c r="O96" s="502"/>
      <c r="P96" s="502"/>
      <c r="Q96" s="502"/>
      <c r="R96" s="502"/>
      <c r="S96" s="502"/>
      <c r="T96" s="502"/>
      <c r="U96" s="502"/>
    </row>
    <row r="97" spans="1:21">
      <c r="A97" s="502"/>
      <c r="B97" s="502"/>
      <c r="C97" s="502"/>
      <c r="D97" s="502"/>
      <c r="E97" s="502"/>
      <c r="F97" s="584"/>
      <c r="G97" s="584"/>
      <c r="H97" s="584"/>
      <c r="I97" s="584"/>
      <c r="J97" s="584"/>
      <c r="K97" s="584"/>
      <c r="L97" s="584"/>
      <c r="M97" s="584"/>
      <c r="N97" s="584"/>
      <c r="O97" s="502"/>
      <c r="P97" s="502"/>
      <c r="Q97" s="502"/>
      <c r="R97" s="502"/>
      <c r="S97" s="502"/>
      <c r="T97" s="502"/>
      <c r="U97" s="502"/>
    </row>
    <row r="98" spans="1:21" ht="16.5" thickBot="1">
      <c r="A98" s="502"/>
      <c r="B98" s="502"/>
      <c r="C98" s="502"/>
      <c r="D98" s="502"/>
      <c r="E98" s="502"/>
      <c r="F98" s="572" t="s">
        <v>1090</v>
      </c>
      <c r="G98" s="573"/>
      <c r="H98" s="573"/>
      <c r="I98" s="573"/>
      <c r="J98" s="573"/>
      <c r="K98" s="573"/>
      <c r="L98" s="573"/>
      <c r="M98" s="573"/>
      <c r="N98" s="573"/>
      <c r="O98" s="502"/>
      <c r="P98" s="502"/>
      <c r="Q98" s="502"/>
      <c r="R98" s="502"/>
      <c r="S98" s="502"/>
      <c r="T98" s="502"/>
      <c r="U98" s="502"/>
    </row>
    <row r="99" spans="1:21">
      <c r="A99" s="502"/>
      <c r="B99" s="502"/>
      <c r="C99" s="502"/>
      <c r="D99" s="502"/>
      <c r="E99" s="502"/>
      <c r="F99" s="574" t="s">
        <v>1091</v>
      </c>
      <c r="G99" s="575"/>
      <c r="H99" s="575"/>
      <c r="I99" s="575"/>
      <c r="J99" s="575"/>
      <c r="K99" s="575"/>
      <c r="L99" s="575"/>
      <c r="M99" s="575"/>
      <c r="N99" s="575"/>
      <c r="O99" s="502"/>
      <c r="P99" s="502"/>
      <c r="Q99" s="502"/>
      <c r="R99" s="502"/>
      <c r="S99" s="502"/>
      <c r="T99" s="502"/>
      <c r="U99" s="502"/>
    </row>
    <row r="100" spans="1:21" ht="16.5" thickBot="1">
      <c r="A100" s="502"/>
      <c r="B100" s="502"/>
      <c r="C100" s="502"/>
      <c r="D100" s="502"/>
      <c r="E100" s="502"/>
      <c r="F100" s="585"/>
      <c r="G100" s="585"/>
      <c r="H100" s="585"/>
      <c r="I100" s="585"/>
      <c r="J100" s="585"/>
      <c r="K100" s="585"/>
      <c r="L100" s="585"/>
      <c r="M100" s="585"/>
      <c r="N100" s="585"/>
      <c r="O100" s="502"/>
      <c r="P100" s="502"/>
      <c r="Q100" s="502"/>
      <c r="R100" s="502"/>
      <c r="S100" s="502"/>
      <c r="T100" s="502"/>
      <c r="U100" s="502"/>
    </row>
    <row r="101" spans="1:21">
      <c r="A101" s="502"/>
      <c r="B101" s="502"/>
      <c r="C101" s="502"/>
      <c r="D101" s="502"/>
      <c r="E101" s="502"/>
      <c r="F101" s="539" t="s">
        <v>30</v>
      </c>
      <c r="G101" s="539"/>
      <c r="H101" s="539"/>
      <c r="I101" s="539"/>
      <c r="J101" s="539"/>
      <c r="K101" s="539"/>
      <c r="L101" s="539"/>
      <c r="M101" s="539"/>
      <c r="N101" s="539"/>
      <c r="O101" s="502"/>
      <c r="P101" s="502"/>
      <c r="Q101" s="502"/>
      <c r="R101" s="502"/>
      <c r="S101" s="502"/>
      <c r="T101" s="502"/>
      <c r="U101" s="502"/>
    </row>
    <row r="102" spans="1:21">
      <c r="A102" s="502"/>
      <c r="B102" s="502"/>
      <c r="C102" s="502"/>
      <c r="D102" s="502"/>
      <c r="E102" s="502"/>
      <c r="F102" s="520" t="s">
        <v>31</v>
      </c>
      <c r="G102" s="520"/>
      <c r="H102" s="520"/>
      <c r="I102" s="520"/>
      <c r="J102" s="520"/>
      <c r="K102" s="520"/>
      <c r="L102" s="520"/>
      <c r="M102" s="520"/>
      <c r="N102" s="520"/>
      <c r="O102" s="502"/>
      <c r="P102" s="502"/>
      <c r="Q102" s="502"/>
      <c r="R102" s="502"/>
      <c r="S102" s="502"/>
      <c r="T102" s="502"/>
      <c r="U102" s="502"/>
    </row>
    <row r="103" spans="1:21">
      <c r="A103" s="502"/>
      <c r="B103" s="502"/>
      <c r="C103" s="502"/>
      <c r="D103" s="502"/>
      <c r="E103" s="502"/>
      <c r="F103" s="539" t="s">
        <v>1015</v>
      </c>
      <c r="G103" s="539"/>
      <c r="H103" s="539"/>
      <c r="I103" s="539"/>
      <c r="J103" s="539"/>
      <c r="K103" s="539"/>
      <c r="L103" s="539"/>
      <c r="M103" s="539"/>
      <c r="N103" s="539"/>
      <c r="O103" s="502"/>
      <c r="P103" s="502"/>
      <c r="Q103" s="502"/>
      <c r="R103" s="502"/>
      <c r="S103" s="502"/>
      <c r="T103" s="502"/>
      <c r="U103" s="502"/>
    </row>
    <row r="104" spans="1:21">
      <c r="A104" s="502"/>
      <c r="B104" s="502"/>
      <c r="C104" s="502"/>
      <c r="D104" s="502"/>
      <c r="E104" s="502"/>
      <c r="F104" s="502"/>
      <c r="G104" s="502"/>
      <c r="H104" s="502"/>
      <c r="I104" s="502"/>
      <c r="J104" s="502"/>
      <c r="K104" s="502"/>
      <c r="L104" s="502"/>
      <c r="M104" s="502"/>
      <c r="N104" s="502"/>
      <c r="O104" s="502"/>
      <c r="P104" s="502"/>
      <c r="Q104" s="502"/>
      <c r="R104" s="502"/>
      <c r="S104" s="502"/>
      <c r="T104" s="502"/>
      <c r="U104" s="502"/>
    </row>
  </sheetData>
  <sheetProtection insertRows="0"/>
  <protectedRanges>
    <protectedRange sqref="K69 F28:G67 I28:K67 K71" name="Government revenues_1_6"/>
    <protectedRange sqref="K82:K83" name="Government revenues_2_6"/>
  </protectedRanges>
  <mergeCells count="26">
    <mergeCell ref="F14:N14"/>
    <mergeCell ref="F15:N15"/>
    <mergeCell ref="F16:N16"/>
    <mergeCell ref="M27:N27"/>
    <mergeCell ref="F17:N17"/>
    <mergeCell ref="F18:N18"/>
    <mergeCell ref="F19:N19"/>
    <mergeCell ref="F20:N20"/>
    <mergeCell ref="F21:N21"/>
    <mergeCell ref="F22:N22"/>
    <mergeCell ref="F24:K24"/>
    <mergeCell ref="M24:N24"/>
    <mergeCell ref="M25:N25"/>
    <mergeCell ref="F26:K26"/>
    <mergeCell ref="M28:N32"/>
    <mergeCell ref="M33:N33"/>
    <mergeCell ref="M34:N34"/>
    <mergeCell ref="P52:U52"/>
    <mergeCell ref="F101:N101"/>
    <mergeCell ref="F102:N102"/>
    <mergeCell ref="F103:N103"/>
    <mergeCell ref="F96:N96"/>
    <mergeCell ref="F97:N97"/>
    <mergeCell ref="F98:N98"/>
    <mergeCell ref="F99:N99"/>
    <mergeCell ref="F100:N100"/>
  </mergeCells>
  <hyperlinks>
    <hyperlink ref="M25" r:id="rId1" location="r5-1" display="EITI Requirement 5.1" xr:uid="{00000000-0004-0000-0D00-000000000000}"/>
    <hyperlink ref="F26" r:id="rId2" location="r4-1" display="EITI Requirement 4.1" xr:uid="{00000000-0004-0000-0D00-000001000000}"/>
    <hyperlink ref="F99:J99" r:id="rId3" display="Give us your feedback or report a conflict in the data! Write to us at  data@eiti.org" xr:uid="{00000000-0004-0000-0D00-000002000000}"/>
    <hyperlink ref="F98:J98" r:id="rId4" display="For the latest version of Summary data templates, see  https://eiti.org/summary-data-template" xr:uid="{00000000-0004-0000-0D00-000003000000}"/>
    <hyperlink ref="M34:N34" r:id="rId5" display="or, https://www.imf.org/external/np/sta/gfsm/" xr:uid="{00000000-0004-0000-0D00-000004000000}"/>
    <hyperlink ref="M33:N33" r:id="rId6" display="For more guidance, please visit https://eiti.org/summary-data-template" xr:uid="{00000000-0004-0000-0D00-000005000000}"/>
  </hyperlinks>
  <pageMargins left="0.7" right="0.7" top="0.75" bottom="0.75" header="0.3" footer="0.3"/>
  <pageSetup paperSize="9" orientation="portrait" r:id="rId7"/>
  <colBreaks count="1" manualBreakCount="1">
    <brk id="12" max="1048575" man="1"/>
  </colBreaks>
  <drawing r:id="rId8"/>
  <tableParts count="1">
    <tablePart r:id="rId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N894"/>
  <sheetViews>
    <sheetView showGridLines="0" zoomScale="145" zoomScaleNormal="145" workbookViewId="0">
      <selection sqref="A1:N891"/>
    </sheetView>
  </sheetViews>
  <sheetFormatPr defaultColWidth="9" defaultRowHeight="15.75"/>
  <cols>
    <col min="1" max="1" width="3.875" customWidth="1"/>
    <col min="2" max="2" width="0" hidden="1" customWidth="1"/>
    <col min="3" max="3" width="18.5" customWidth="1"/>
    <col min="4" max="4" width="26" bestFit="1" customWidth="1"/>
    <col min="5" max="5" width="30.5" bestFit="1" customWidth="1"/>
    <col min="6" max="6" width="31.5" bestFit="1" customWidth="1"/>
    <col min="7" max="7" width="34.375" bestFit="1" customWidth="1"/>
    <col min="8" max="8" width="22.875" bestFit="1" customWidth="1"/>
    <col min="9" max="9" width="27" bestFit="1" customWidth="1"/>
    <col min="10" max="10" width="22.5" customWidth="1"/>
    <col min="11" max="11" width="37.375" bestFit="1" customWidth="1"/>
    <col min="12" max="12" width="38.5" bestFit="1" customWidth="1"/>
    <col min="13" max="13" width="26" bestFit="1" customWidth="1"/>
    <col min="14" max="14" width="16.5" bestFit="1" customWidth="1"/>
    <col min="15" max="15" width="33.5" customWidth="1"/>
    <col min="16" max="16" width="4" customWidth="1"/>
    <col min="18" max="34" width="15.875" customWidth="1"/>
  </cols>
  <sheetData>
    <row r="1" spans="1:14">
      <c r="A1" s="419"/>
      <c r="B1" s="419"/>
      <c r="C1" s="419"/>
      <c r="D1" s="419"/>
      <c r="E1" s="419"/>
      <c r="F1" s="419"/>
      <c r="G1" s="419"/>
      <c r="H1" s="419"/>
      <c r="I1" s="419"/>
      <c r="J1" s="419"/>
      <c r="K1" s="419"/>
      <c r="L1" s="419"/>
      <c r="M1" s="419"/>
      <c r="N1" s="419"/>
    </row>
    <row r="2" spans="1:14" ht="16.5">
      <c r="A2" s="502"/>
      <c r="B2" s="502"/>
      <c r="C2" s="524" t="s">
        <v>1092</v>
      </c>
      <c r="D2" s="524"/>
      <c r="E2" s="524"/>
      <c r="F2" s="524"/>
      <c r="G2" s="524"/>
      <c r="H2" s="524"/>
      <c r="I2" s="524"/>
      <c r="J2" s="524"/>
      <c r="K2" s="524"/>
      <c r="L2" s="524"/>
      <c r="M2" s="524"/>
      <c r="N2" s="524"/>
    </row>
    <row r="3" spans="1:14" ht="21" customHeight="1">
      <c r="A3" s="419"/>
      <c r="B3" s="419"/>
      <c r="C3" s="604" t="s">
        <v>1093</v>
      </c>
      <c r="D3" s="604"/>
      <c r="E3" s="604"/>
      <c r="F3" s="604"/>
      <c r="G3" s="604"/>
      <c r="H3" s="604"/>
      <c r="I3" s="604"/>
      <c r="J3" s="604"/>
      <c r="K3" s="604"/>
      <c r="L3" s="604"/>
      <c r="M3" s="604"/>
      <c r="N3" s="604"/>
    </row>
    <row r="4" spans="1:14" ht="15.75" customHeight="1">
      <c r="A4" s="502"/>
      <c r="B4" s="502"/>
      <c r="C4" s="605" t="s">
        <v>1094</v>
      </c>
      <c r="D4" s="605"/>
      <c r="E4" s="605"/>
      <c r="F4" s="605"/>
      <c r="G4" s="605"/>
      <c r="H4" s="605"/>
      <c r="I4" s="605"/>
      <c r="J4" s="605"/>
      <c r="K4" s="605"/>
      <c r="L4" s="605"/>
      <c r="M4" s="605"/>
      <c r="N4" s="605"/>
    </row>
    <row r="5" spans="1:14" ht="15.75" customHeight="1">
      <c r="A5" s="502"/>
      <c r="B5" s="502"/>
      <c r="C5" s="605" t="s">
        <v>1095</v>
      </c>
      <c r="D5" s="605"/>
      <c r="E5" s="605"/>
      <c r="F5" s="605"/>
      <c r="G5" s="605"/>
      <c r="H5" s="605"/>
      <c r="I5" s="605"/>
      <c r="J5" s="605"/>
      <c r="K5" s="605"/>
      <c r="L5" s="605"/>
      <c r="M5" s="605"/>
      <c r="N5" s="605"/>
    </row>
    <row r="6" spans="1:14" ht="15.75" customHeight="1">
      <c r="A6" s="502"/>
      <c r="B6" s="502"/>
      <c r="C6" s="605" t="s">
        <v>1096</v>
      </c>
      <c r="D6" s="605"/>
      <c r="E6" s="605"/>
      <c r="F6" s="605"/>
      <c r="G6" s="605"/>
      <c r="H6" s="605"/>
      <c r="I6" s="605"/>
      <c r="J6" s="605"/>
      <c r="K6" s="605"/>
      <c r="L6" s="605"/>
      <c r="M6" s="605"/>
      <c r="N6" s="605"/>
    </row>
    <row r="7" spans="1:14" ht="15.75" customHeight="1">
      <c r="A7" s="502"/>
      <c r="B7" s="502"/>
      <c r="C7" s="605" t="s">
        <v>1097</v>
      </c>
      <c r="D7" s="605"/>
      <c r="E7" s="605"/>
      <c r="F7" s="605"/>
      <c r="G7" s="605"/>
      <c r="H7" s="605"/>
      <c r="I7" s="605"/>
      <c r="J7" s="605"/>
      <c r="K7" s="605"/>
      <c r="L7" s="605"/>
      <c r="M7" s="605"/>
      <c r="N7" s="605"/>
    </row>
    <row r="8" spans="1:14" ht="15.75" customHeight="1">
      <c r="A8" s="502"/>
      <c r="B8" s="502"/>
      <c r="C8" s="605" t="s">
        <v>1098</v>
      </c>
      <c r="D8" s="605"/>
      <c r="E8" s="605"/>
      <c r="F8" s="605"/>
      <c r="G8" s="605"/>
      <c r="H8" s="605"/>
      <c r="I8" s="605"/>
      <c r="J8" s="605"/>
      <c r="K8" s="605"/>
      <c r="L8" s="605"/>
      <c r="M8" s="605"/>
      <c r="N8" s="605"/>
    </row>
    <row r="9" spans="1:14" ht="15.75" customHeight="1">
      <c r="A9" s="502"/>
      <c r="B9" s="502"/>
      <c r="C9" s="593" t="s">
        <v>618</v>
      </c>
      <c r="D9" s="593"/>
      <c r="E9" s="593"/>
      <c r="F9" s="593"/>
      <c r="G9" s="593"/>
      <c r="H9" s="593"/>
      <c r="I9" s="593"/>
      <c r="J9" s="593"/>
      <c r="K9" s="593"/>
      <c r="L9" s="593"/>
      <c r="M9" s="593"/>
      <c r="N9" s="593"/>
    </row>
    <row r="10" spans="1:14">
      <c r="A10" s="419"/>
      <c r="B10" s="419"/>
      <c r="C10" s="616"/>
      <c r="D10" s="616"/>
      <c r="E10" s="616"/>
      <c r="F10" s="616"/>
      <c r="G10" s="616"/>
      <c r="H10" s="616"/>
      <c r="I10" s="616"/>
      <c r="J10" s="616"/>
      <c r="K10" s="616"/>
      <c r="L10" s="616"/>
      <c r="M10" s="616"/>
      <c r="N10" s="616"/>
    </row>
    <row r="11" spans="1:14" ht="24">
      <c r="A11" s="419"/>
      <c r="B11" s="419"/>
      <c r="C11" s="606" t="s">
        <v>1099</v>
      </c>
      <c r="D11" s="580"/>
      <c r="E11" s="580"/>
      <c r="F11" s="580"/>
      <c r="G11" s="580"/>
      <c r="H11" s="580"/>
      <c r="I11" s="580"/>
      <c r="J11" s="580"/>
      <c r="K11" s="580"/>
      <c r="L11" s="580"/>
      <c r="M11" s="580"/>
      <c r="N11" s="580"/>
    </row>
    <row r="12" spans="1:14" ht="14.25" customHeight="1">
      <c r="A12" s="502"/>
      <c r="B12" s="502"/>
      <c r="C12" s="502"/>
      <c r="D12" s="502"/>
      <c r="E12" s="502"/>
      <c r="F12" s="502"/>
      <c r="G12" s="502"/>
      <c r="H12" s="502"/>
      <c r="I12" s="502"/>
      <c r="J12" s="502"/>
      <c r="K12" s="502"/>
      <c r="L12" s="502"/>
      <c r="M12" s="502"/>
      <c r="N12" s="502"/>
    </row>
    <row r="13" spans="1:14" ht="15.75" customHeight="1">
      <c r="A13" s="502"/>
      <c r="B13" s="596" t="s">
        <v>1100</v>
      </c>
      <c r="C13" s="596"/>
      <c r="D13" s="596"/>
      <c r="E13" s="596"/>
      <c r="F13" s="596"/>
      <c r="G13" s="596"/>
      <c r="H13" s="596"/>
      <c r="I13" s="596"/>
      <c r="J13" s="596"/>
      <c r="K13" s="596"/>
      <c r="L13" s="596"/>
      <c r="M13" s="596"/>
      <c r="N13" s="596"/>
    </row>
    <row r="14" spans="1:14" ht="31.5" customHeight="1">
      <c r="A14" s="502"/>
      <c r="B14" s="502" t="s">
        <v>648</v>
      </c>
      <c r="C14" s="502" t="s">
        <v>1101</v>
      </c>
      <c r="D14" s="502" t="s">
        <v>1034</v>
      </c>
      <c r="E14" s="502" t="s">
        <v>1033</v>
      </c>
      <c r="F14" s="502" t="s">
        <v>1102</v>
      </c>
      <c r="G14" s="502" t="s">
        <v>1103</v>
      </c>
      <c r="H14" s="502" t="s">
        <v>1104</v>
      </c>
      <c r="I14" s="502" t="s">
        <v>1105</v>
      </c>
      <c r="J14" s="502" t="s">
        <v>1035</v>
      </c>
      <c r="K14" s="502" t="s">
        <v>1106</v>
      </c>
      <c r="L14" s="502" t="s">
        <v>1107</v>
      </c>
      <c r="M14" s="502" t="s">
        <v>1108</v>
      </c>
      <c r="N14" s="502" t="s">
        <v>1109</v>
      </c>
    </row>
    <row r="15" spans="1:14" ht="16.5">
      <c r="A15" s="502"/>
      <c r="B15" s="361" t="s">
        <v>657</v>
      </c>
      <c r="C15" t="s">
        <v>685</v>
      </c>
      <c r="D15" t="s">
        <v>1067</v>
      </c>
      <c r="E15" t="s">
        <v>1074</v>
      </c>
      <c r="F15" t="s">
        <v>1110</v>
      </c>
      <c r="G15" s="362" t="s">
        <v>1110</v>
      </c>
      <c r="I15" t="s">
        <v>499</v>
      </c>
      <c r="J15" s="363">
        <v>1296.1762799740764</v>
      </c>
      <c r="K15" t="s">
        <v>1110</v>
      </c>
    </row>
    <row r="16" spans="1:14" ht="16.5">
      <c r="A16" s="502"/>
      <c r="B16" s="502" t="s">
        <v>657</v>
      </c>
      <c r="C16" t="s">
        <v>820</v>
      </c>
      <c r="D16" t="s">
        <v>1067</v>
      </c>
      <c r="E16" t="s">
        <v>1074</v>
      </c>
      <c r="F16" t="s">
        <v>1110</v>
      </c>
      <c r="G16" s="362" t="s">
        <v>1110</v>
      </c>
      <c r="I16" t="s">
        <v>499</v>
      </c>
      <c r="J16" s="363">
        <v>1296.1762799740764</v>
      </c>
      <c r="K16" t="s">
        <v>1110</v>
      </c>
    </row>
    <row r="17" spans="1:11" ht="16.5">
      <c r="A17" s="502"/>
      <c r="B17" s="502" t="s">
        <v>657</v>
      </c>
      <c r="C17" t="s">
        <v>790</v>
      </c>
      <c r="D17" t="s">
        <v>1067</v>
      </c>
      <c r="E17" t="s">
        <v>1074</v>
      </c>
      <c r="F17" t="s">
        <v>1110</v>
      </c>
      <c r="G17" s="362" t="s">
        <v>1110</v>
      </c>
      <c r="I17" t="s">
        <v>499</v>
      </c>
      <c r="J17" s="363">
        <v>1296.1762799740764</v>
      </c>
      <c r="K17" t="s">
        <v>1110</v>
      </c>
    </row>
    <row r="18" spans="1:11" ht="16.5">
      <c r="A18" s="502"/>
      <c r="B18" s="502" t="s">
        <v>657</v>
      </c>
      <c r="C18" t="s">
        <v>747</v>
      </c>
      <c r="D18" t="s">
        <v>1067</v>
      </c>
      <c r="E18" t="s">
        <v>1074</v>
      </c>
      <c r="F18" t="s">
        <v>1110</v>
      </c>
      <c r="G18" s="362" t="s">
        <v>1110</v>
      </c>
      <c r="I18" t="s">
        <v>499</v>
      </c>
      <c r="J18" s="363">
        <v>12961.762799740764</v>
      </c>
      <c r="K18" t="s">
        <v>1110</v>
      </c>
    </row>
    <row r="19" spans="1:11" ht="16.5">
      <c r="A19" s="502"/>
      <c r="B19" s="502" t="s">
        <v>657</v>
      </c>
      <c r="C19" t="s">
        <v>859</v>
      </c>
      <c r="D19" t="s">
        <v>1067</v>
      </c>
      <c r="E19" t="s">
        <v>1074</v>
      </c>
      <c r="F19" t="s">
        <v>1110</v>
      </c>
      <c r="G19" s="362" t="s">
        <v>1110</v>
      </c>
      <c r="I19" t="s">
        <v>499</v>
      </c>
      <c r="J19" s="363">
        <v>1296.1762799740764</v>
      </c>
      <c r="K19" t="s">
        <v>1110</v>
      </c>
    </row>
    <row r="20" spans="1:11" ht="16.5">
      <c r="A20" s="502"/>
      <c r="B20" s="502" t="s">
        <v>657</v>
      </c>
      <c r="C20" t="s">
        <v>792</v>
      </c>
      <c r="D20" t="s">
        <v>1067</v>
      </c>
      <c r="E20" t="s">
        <v>1074</v>
      </c>
      <c r="F20" t="s">
        <v>1110</v>
      </c>
      <c r="G20" s="362" t="s">
        <v>1110</v>
      </c>
      <c r="I20" t="s">
        <v>499</v>
      </c>
      <c r="J20" s="363">
        <v>1296.1762799740764</v>
      </c>
      <c r="K20" t="s">
        <v>1110</v>
      </c>
    </row>
    <row r="21" spans="1:11" ht="16.5">
      <c r="A21" s="502"/>
      <c r="B21" s="502" t="s">
        <v>657</v>
      </c>
      <c r="C21" t="s">
        <v>733</v>
      </c>
      <c r="D21" t="s">
        <v>1067</v>
      </c>
      <c r="E21" t="s">
        <v>1074</v>
      </c>
      <c r="F21" t="s">
        <v>1110</v>
      </c>
      <c r="G21" s="362" t="s">
        <v>1110</v>
      </c>
      <c r="I21" t="s">
        <v>499</v>
      </c>
      <c r="J21" s="363">
        <v>1296.1762799740764</v>
      </c>
      <c r="K21" t="s">
        <v>1110</v>
      </c>
    </row>
    <row r="22" spans="1:11" ht="16.5">
      <c r="A22" s="502"/>
      <c r="B22" s="502" t="s">
        <v>657</v>
      </c>
      <c r="C22" t="s">
        <v>670</v>
      </c>
      <c r="D22" t="s">
        <v>1067</v>
      </c>
      <c r="E22" t="s">
        <v>1074</v>
      </c>
      <c r="F22" t="s">
        <v>1110</v>
      </c>
      <c r="G22" s="362" t="s">
        <v>1110</v>
      </c>
      <c r="I22" t="s">
        <v>499</v>
      </c>
      <c r="J22" s="363">
        <v>1296.1762799740764</v>
      </c>
      <c r="K22" t="s">
        <v>1110</v>
      </c>
    </row>
    <row r="23" spans="1:11" ht="16.5">
      <c r="A23" s="502"/>
      <c r="B23" s="502" t="s">
        <v>657</v>
      </c>
      <c r="C23" t="s">
        <v>800</v>
      </c>
      <c r="D23" t="s">
        <v>1067</v>
      </c>
      <c r="E23" t="s">
        <v>1074</v>
      </c>
      <c r="F23" t="s">
        <v>1110</v>
      </c>
      <c r="G23" s="362" t="s">
        <v>1110</v>
      </c>
      <c r="I23" t="s">
        <v>499</v>
      </c>
      <c r="J23" s="363">
        <v>1296.1762799740764</v>
      </c>
      <c r="K23" t="s">
        <v>1110</v>
      </c>
    </row>
    <row r="24" spans="1:11" ht="16.5">
      <c r="A24" s="502"/>
      <c r="B24" s="502" t="s">
        <v>657</v>
      </c>
      <c r="C24" t="s">
        <v>733</v>
      </c>
      <c r="D24" t="s">
        <v>627</v>
      </c>
      <c r="E24" t="s">
        <v>1038</v>
      </c>
      <c r="F24" t="s">
        <v>1110</v>
      </c>
      <c r="G24" s="362" t="s">
        <v>1110</v>
      </c>
      <c r="I24" t="s">
        <v>499</v>
      </c>
      <c r="J24" s="363">
        <v>0</v>
      </c>
      <c r="K24" t="s">
        <v>1110</v>
      </c>
    </row>
    <row r="25" spans="1:11" ht="16.5">
      <c r="A25" s="502"/>
      <c r="B25" s="502" t="s">
        <v>657</v>
      </c>
      <c r="C25" t="s">
        <v>733</v>
      </c>
      <c r="D25" t="s">
        <v>585</v>
      </c>
      <c r="E25" t="s">
        <v>1111</v>
      </c>
      <c r="F25" t="s">
        <v>1110</v>
      </c>
      <c r="G25" s="362" t="s">
        <v>1110</v>
      </c>
      <c r="I25" t="s">
        <v>499</v>
      </c>
      <c r="J25" s="363">
        <v>30147.319692621051</v>
      </c>
      <c r="K25" t="s">
        <v>1110</v>
      </c>
    </row>
    <row r="26" spans="1:11" ht="16.5">
      <c r="A26" s="502"/>
      <c r="B26" s="502" t="s">
        <v>657</v>
      </c>
      <c r="C26" t="s">
        <v>733</v>
      </c>
      <c r="D26" t="s">
        <v>585</v>
      </c>
      <c r="E26" t="s">
        <v>1038</v>
      </c>
      <c r="F26" t="s">
        <v>1110</v>
      </c>
      <c r="G26" s="362" t="s">
        <v>1110</v>
      </c>
      <c r="I26" t="s">
        <v>499</v>
      </c>
      <c r="J26" s="363">
        <v>8481.7239144523646</v>
      </c>
      <c r="K26" t="s">
        <v>1110</v>
      </c>
    </row>
    <row r="27" spans="1:11" ht="16.5">
      <c r="A27" s="502"/>
      <c r="B27" s="502" t="s">
        <v>657</v>
      </c>
      <c r="C27" t="s">
        <v>733</v>
      </c>
      <c r="D27" t="s">
        <v>585</v>
      </c>
      <c r="E27" t="s">
        <v>1049</v>
      </c>
      <c r="F27" t="s">
        <v>1110</v>
      </c>
      <c r="G27" s="362" t="s">
        <v>1110</v>
      </c>
      <c r="I27" t="s">
        <v>499</v>
      </c>
      <c r="J27" s="363">
        <v>0</v>
      </c>
      <c r="K27" t="s">
        <v>1110</v>
      </c>
    </row>
    <row r="28" spans="1:11" ht="16.5">
      <c r="A28" s="502"/>
      <c r="B28" s="502" t="s">
        <v>657</v>
      </c>
      <c r="C28" t="s">
        <v>733</v>
      </c>
      <c r="D28" t="s">
        <v>585</v>
      </c>
      <c r="E28" t="s">
        <v>1041</v>
      </c>
      <c r="F28" t="s">
        <v>1110</v>
      </c>
      <c r="G28" s="362" t="s">
        <v>1110</v>
      </c>
      <c r="I28" t="s">
        <v>499</v>
      </c>
      <c r="J28" s="363">
        <v>3333.0247199333394</v>
      </c>
      <c r="K28" t="s">
        <v>1110</v>
      </c>
    </row>
    <row r="29" spans="1:11" ht="16.5">
      <c r="A29" s="502"/>
      <c r="B29" s="502" t="s">
        <v>657</v>
      </c>
      <c r="C29" t="s">
        <v>733</v>
      </c>
      <c r="D29" t="s">
        <v>585</v>
      </c>
      <c r="E29" t="s">
        <v>1043</v>
      </c>
      <c r="F29" t="s">
        <v>1110</v>
      </c>
      <c r="G29" s="362" t="s">
        <v>1110</v>
      </c>
      <c r="I29" t="s">
        <v>499</v>
      </c>
      <c r="J29" s="363">
        <v>0</v>
      </c>
      <c r="K29" t="s">
        <v>1110</v>
      </c>
    </row>
    <row r="30" spans="1:11" ht="16.5">
      <c r="A30" s="502"/>
      <c r="B30" s="502" t="s">
        <v>657</v>
      </c>
      <c r="C30" t="s">
        <v>735</v>
      </c>
      <c r="D30" t="s">
        <v>627</v>
      </c>
      <c r="E30" t="s">
        <v>1038</v>
      </c>
      <c r="F30" t="s">
        <v>1110</v>
      </c>
      <c r="G30" s="362" t="s">
        <v>1110</v>
      </c>
      <c r="I30" t="s">
        <v>499</v>
      </c>
      <c r="J30" s="363">
        <v>5757.0317563188592</v>
      </c>
      <c r="K30" t="s">
        <v>1110</v>
      </c>
    </row>
    <row r="31" spans="1:11" ht="16.5">
      <c r="A31" s="502"/>
      <c r="B31" s="502" t="s">
        <v>657</v>
      </c>
      <c r="C31" t="s">
        <v>735</v>
      </c>
      <c r="D31" t="s">
        <v>585</v>
      </c>
      <c r="E31" t="s">
        <v>1111</v>
      </c>
      <c r="F31" t="s">
        <v>1110</v>
      </c>
      <c r="G31" s="362" t="s">
        <v>1110</v>
      </c>
      <c r="I31" t="s">
        <v>499</v>
      </c>
      <c r="J31" s="363">
        <v>11329.423201555412</v>
      </c>
      <c r="K31" t="s">
        <v>1110</v>
      </c>
    </row>
    <row r="32" spans="1:11" ht="16.5">
      <c r="A32" s="502"/>
      <c r="B32" s="502" t="s">
        <v>657</v>
      </c>
      <c r="C32" t="s">
        <v>735</v>
      </c>
      <c r="D32" t="s">
        <v>585</v>
      </c>
      <c r="E32" t="s">
        <v>1038</v>
      </c>
      <c r="F32" t="s">
        <v>1110</v>
      </c>
      <c r="G32" s="362" t="s">
        <v>1110</v>
      </c>
      <c r="I32" t="s">
        <v>499</v>
      </c>
      <c r="J32" s="363">
        <v>6722.3405240255524</v>
      </c>
      <c r="K32" t="s">
        <v>1110</v>
      </c>
    </row>
    <row r="33" spans="1:11" ht="16.5">
      <c r="A33" s="502"/>
      <c r="B33" s="502" t="s">
        <v>657</v>
      </c>
      <c r="C33" t="s">
        <v>735</v>
      </c>
      <c r="D33" t="s">
        <v>585</v>
      </c>
      <c r="E33" t="s">
        <v>1049</v>
      </c>
      <c r="F33" t="s">
        <v>1110</v>
      </c>
      <c r="G33" s="362" t="s">
        <v>1110</v>
      </c>
      <c r="I33" t="s">
        <v>499</v>
      </c>
      <c r="J33" s="363">
        <v>0</v>
      </c>
      <c r="K33" t="s">
        <v>1110</v>
      </c>
    </row>
    <row r="34" spans="1:11" ht="16.5">
      <c r="A34" s="502"/>
      <c r="B34" s="502" t="s">
        <v>657</v>
      </c>
      <c r="C34" t="s">
        <v>735</v>
      </c>
      <c r="D34" t="s">
        <v>585</v>
      </c>
      <c r="E34" t="s">
        <v>1041</v>
      </c>
      <c r="F34" t="s">
        <v>1110</v>
      </c>
      <c r="G34" s="362" t="s">
        <v>1110</v>
      </c>
      <c r="I34" t="s">
        <v>499</v>
      </c>
      <c r="J34" s="363">
        <v>10332.534024627348</v>
      </c>
      <c r="K34" t="s">
        <v>1110</v>
      </c>
    </row>
    <row r="35" spans="1:11" ht="16.5">
      <c r="A35" s="502"/>
      <c r="B35" s="502" t="s">
        <v>657</v>
      </c>
      <c r="C35" t="s">
        <v>735</v>
      </c>
      <c r="D35" t="s">
        <v>585</v>
      </c>
      <c r="E35" t="s">
        <v>1043</v>
      </c>
      <c r="F35" t="s">
        <v>1110</v>
      </c>
      <c r="G35" s="362" t="s">
        <v>1110</v>
      </c>
      <c r="I35" t="s">
        <v>499</v>
      </c>
      <c r="J35" s="363">
        <v>21829.00657346542</v>
      </c>
      <c r="K35" t="s">
        <v>1110</v>
      </c>
    </row>
    <row r="36" spans="1:11" ht="16.5">
      <c r="A36" s="502"/>
      <c r="B36" s="502" t="s">
        <v>657</v>
      </c>
      <c r="C36" t="s">
        <v>670</v>
      </c>
      <c r="D36" t="s">
        <v>627</v>
      </c>
      <c r="E36" t="s">
        <v>1074</v>
      </c>
      <c r="F36" t="s">
        <v>1110</v>
      </c>
      <c r="G36" s="362" t="s">
        <v>1110</v>
      </c>
      <c r="I36" t="s">
        <v>499</v>
      </c>
      <c r="J36" s="363">
        <v>950.55087491898894</v>
      </c>
      <c r="K36" t="s">
        <v>1110</v>
      </c>
    </row>
    <row r="37" spans="1:11" ht="23.25" customHeight="1">
      <c r="A37" s="419"/>
      <c r="B37" s="502" t="s">
        <v>657</v>
      </c>
      <c r="C37" t="s">
        <v>670</v>
      </c>
      <c r="D37" t="s">
        <v>627</v>
      </c>
      <c r="E37" t="s">
        <v>1038</v>
      </c>
      <c r="F37" t="s">
        <v>1110</v>
      </c>
      <c r="G37" s="362" t="s">
        <v>1110</v>
      </c>
      <c r="I37" t="s">
        <v>499</v>
      </c>
      <c r="J37" s="363">
        <v>159050.67123414497</v>
      </c>
      <c r="K37" t="s">
        <v>1110</v>
      </c>
    </row>
    <row r="38" spans="1:11" ht="16.5">
      <c r="A38" s="502"/>
      <c r="B38" s="502" t="s">
        <v>657</v>
      </c>
      <c r="C38" t="s">
        <v>670</v>
      </c>
      <c r="D38" t="s">
        <v>585</v>
      </c>
      <c r="E38" t="s">
        <v>1111</v>
      </c>
      <c r="F38" t="s">
        <v>1110</v>
      </c>
      <c r="G38" s="362" t="s">
        <v>1110</v>
      </c>
      <c r="I38" t="s">
        <v>499</v>
      </c>
      <c r="J38" s="363">
        <v>301013.25803166372</v>
      </c>
      <c r="K38" t="s">
        <v>1110</v>
      </c>
    </row>
    <row r="39" spans="1:11" ht="16.5">
      <c r="A39" s="502"/>
      <c r="B39" s="502" t="s">
        <v>657</v>
      </c>
      <c r="C39" t="s">
        <v>670</v>
      </c>
      <c r="D39" t="s">
        <v>585</v>
      </c>
      <c r="E39" t="s">
        <v>1038</v>
      </c>
      <c r="F39" t="s">
        <v>1110</v>
      </c>
      <c r="G39" s="362" t="s">
        <v>1110</v>
      </c>
      <c r="I39" t="s">
        <v>499</v>
      </c>
      <c r="J39" s="363">
        <v>61946.24571798907</v>
      </c>
      <c r="K39" t="s">
        <v>1110</v>
      </c>
    </row>
    <row r="40" spans="1:11" ht="16.5">
      <c r="A40" s="502"/>
      <c r="B40" s="502" t="s">
        <v>657</v>
      </c>
      <c r="C40" t="s">
        <v>670</v>
      </c>
      <c r="D40" t="s">
        <v>585</v>
      </c>
      <c r="E40" t="s">
        <v>1049</v>
      </c>
      <c r="F40" t="s">
        <v>1110</v>
      </c>
      <c r="G40" s="362" t="s">
        <v>1110</v>
      </c>
      <c r="I40" t="s">
        <v>499</v>
      </c>
      <c r="J40" s="363">
        <v>88216.831774835664</v>
      </c>
      <c r="K40" t="s">
        <v>1110</v>
      </c>
    </row>
    <row r="41" spans="1:11" ht="16.5">
      <c r="A41" s="502"/>
      <c r="B41" s="502" t="s">
        <v>657</v>
      </c>
      <c r="C41" t="s">
        <v>670</v>
      </c>
      <c r="D41" t="s">
        <v>585</v>
      </c>
      <c r="E41" t="s">
        <v>1041</v>
      </c>
      <c r="F41" t="s">
        <v>1110</v>
      </c>
      <c r="G41" s="362" t="s">
        <v>1110</v>
      </c>
      <c r="I41" t="s">
        <v>499</v>
      </c>
      <c r="J41" s="363">
        <v>239759.5222664568</v>
      </c>
      <c r="K41" t="s">
        <v>1110</v>
      </c>
    </row>
    <row r="42" spans="1:11" ht="16.5">
      <c r="A42" s="502"/>
      <c r="B42" s="502" t="s">
        <v>657</v>
      </c>
      <c r="C42" t="s">
        <v>670</v>
      </c>
      <c r="D42" t="s">
        <v>585</v>
      </c>
      <c r="E42" t="s">
        <v>1112</v>
      </c>
      <c r="F42" t="s">
        <v>1110</v>
      </c>
      <c r="G42" s="362" t="s">
        <v>1110</v>
      </c>
      <c r="I42" t="s">
        <v>499</v>
      </c>
      <c r="J42" s="363">
        <v>0</v>
      </c>
      <c r="K42" t="s">
        <v>1110</v>
      </c>
    </row>
    <row r="43" spans="1:11" ht="16.5">
      <c r="A43" s="502"/>
      <c r="B43" s="502" t="s">
        <v>657</v>
      </c>
      <c r="C43" t="s">
        <v>670</v>
      </c>
      <c r="D43" t="s">
        <v>585</v>
      </c>
      <c r="E43" t="s">
        <v>1043</v>
      </c>
      <c r="F43" t="s">
        <v>1110</v>
      </c>
      <c r="G43" s="362" t="s">
        <v>1110</v>
      </c>
      <c r="I43" t="s">
        <v>499</v>
      </c>
      <c r="J43" s="363">
        <v>4264.8551060087029</v>
      </c>
      <c r="K43" t="s">
        <v>1110</v>
      </c>
    </row>
    <row r="44" spans="1:11" ht="16.5">
      <c r="A44" s="502"/>
      <c r="B44" s="502" t="s">
        <v>657</v>
      </c>
      <c r="C44" t="s">
        <v>747</v>
      </c>
      <c r="D44" t="s">
        <v>627</v>
      </c>
      <c r="E44" t="s">
        <v>1074</v>
      </c>
      <c r="F44" t="s">
        <v>1110</v>
      </c>
      <c r="G44" s="362" t="s">
        <v>1110</v>
      </c>
      <c r="I44" t="s">
        <v>499</v>
      </c>
      <c r="J44" s="363">
        <v>92.584019998148321</v>
      </c>
      <c r="K44" t="s">
        <v>1110</v>
      </c>
    </row>
    <row r="45" spans="1:11" ht="16.5">
      <c r="A45" s="502"/>
      <c r="B45" s="502" t="s">
        <v>657</v>
      </c>
      <c r="C45" t="s">
        <v>747</v>
      </c>
      <c r="D45" t="s">
        <v>627</v>
      </c>
      <c r="E45" t="s">
        <v>1038</v>
      </c>
      <c r="F45" t="s">
        <v>1110</v>
      </c>
      <c r="G45" s="362" t="s">
        <v>1110</v>
      </c>
      <c r="I45" t="s">
        <v>499</v>
      </c>
      <c r="J45" s="363">
        <v>88555.976298490874</v>
      </c>
      <c r="K45" t="s">
        <v>1110</v>
      </c>
    </row>
    <row r="46" spans="1:11" ht="16.5" customHeight="1">
      <c r="A46" s="502"/>
      <c r="B46" s="502" t="s">
        <v>657</v>
      </c>
      <c r="C46" t="s">
        <v>747</v>
      </c>
      <c r="D46" t="s">
        <v>585</v>
      </c>
      <c r="E46" t="s">
        <v>1111</v>
      </c>
      <c r="F46" t="s">
        <v>1110</v>
      </c>
      <c r="G46" s="362" t="s">
        <v>1110</v>
      </c>
      <c r="I46" t="s">
        <v>499</v>
      </c>
      <c r="J46" s="363">
        <v>86165.595778168688</v>
      </c>
      <c r="K46" t="s">
        <v>1110</v>
      </c>
    </row>
    <row r="47" spans="1:11" ht="16.5">
      <c r="A47" s="502"/>
      <c r="B47" s="502" t="s">
        <v>657</v>
      </c>
      <c r="C47" t="s">
        <v>747</v>
      </c>
      <c r="D47" t="s">
        <v>585</v>
      </c>
      <c r="E47" t="s">
        <v>1038</v>
      </c>
      <c r="F47" t="s">
        <v>1110</v>
      </c>
      <c r="G47" s="362" t="s">
        <v>1110</v>
      </c>
      <c r="I47" t="s">
        <v>499</v>
      </c>
      <c r="J47" s="363">
        <v>190.47310434219054</v>
      </c>
      <c r="K47" t="s">
        <v>1110</v>
      </c>
    </row>
    <row r="48" spans="1:11" ht="16.5">
      <c r="A48" s="502"/>
      <c r="B48" s="502" t="s">
        <v>657</v>
      </c>
      <c r="C48" t="s">
        <v>747</v>
      </c>
      <c r="D48" t="s">
        <v>585</v>
      </c>
      <c r="E48" t="s">
        <v>1049</v>
      </c>
      <c r="F48" t="s">
        <v>1110</v>
      </c>
      <c r="G48" s="362" t="s">
        <v>1110</v>
      </c>
      <c r="I48" t="s">
        <v>499</v>
      </c>
      <c r="J48" s="363">
        <v>0</v>
      </c>
      <c r="K48" t="s">
        <v>1110</v>
      </c>
    </row>
    <row r="49" spans="1:11" ht="16.5">
      <c r="A49" s="502"/>
      <c r="B49" s="502" t="s">
        <v>657</v>
      </c>
      <c r="C49" t="s">
        <v>747</v>
      </c>
      <c r="D49" t="s">
        <v>585</v>
      </c>
      <c r="E49" t="s">
        <v>1041</v>
      </c>
      <c r="F49" t="s">
        <v>1110</v>
      </c>
      <c r="G49" s="362" t="s">
        <v>1110</v>
      </c>
      <c r="I49" t="s">
        <v>499</v>
      </c>
      <c r="J49" s="363">
        <v>66195.380057402086</v>
      </c>
      <c r="K49" t="s">
        <v>1110</v>
      </c>
    </row>
    <row r="50" spans="1:11" ht="16.5">
      <c r="A50" s="502"/>
      <c r="B50" s="502" t="s">
        <v>657</v>
      </c>
      <c r="C50" t="s">
        <v>747</v>
      </c>
      <c r="D50" t="s">
        <v>585</v>
      </c>
      <c r="E50" t="s">
        <v>1112</v>
      </c>
      <c r="F50" t="s">
        <v>1110</v>
      </c>
      <c r="G50" s="362" t="s">
        <v>1110</v>
      </c>
      <c r="I50" t="s">
        <v>499</v>
      </c>
      <c r="J50" s="363">
        <v>0</v>
      </c>
      <c r="K50" t="s">
        <v>1110</v>
      </c>
    </row>
    <row r="51" spans="1:11" ht="16.5">
      <c r="A51" s="502"/>
      <c r="B51" s="502" t="s">
        <v>657</v>
      </c>
      <c r="C51" t="s">
        <v>747</v>
      </c>
      <c r="D51" t="s">
        <v>585</v>
      </c>
      <c r="E51" t="s">
        <v>1043</v>
      </c>
      <c r="F51" t="s">
        <v>1110</v>
      </c>
      <c r="G51" s="362" t="s">
        <v>1110</v>
      </c>
      <c r="I51" t="s">
        <v>499</v>
      </c>
      <c r="J51" s="363">
        <v>0</v>
      </c>
      <c r="K51" t="s">
        <v>1110</v>
      </c>
    </row>
    <row r="52" spans="1:11" ht="15.75" customHeight="1">
      <c r="A52" s="502"/>
      <c r="B52" s="502" t="s">
        <v>657</v>
      </c>
      <c r="C52" t="s">
        <v>790</v>
      </c>
      <c r="D52" t="s">
        <v>627</v>
      </c>
      <c r="E52" t="s">
        <v>1074</v>
      </c>
      <c r="F52" t="s">
        <v>1110</v>
      </c>
      <c r="G52" s="362" t="s">
        <v>1110</v>
      </c>
      <c r="I52" t="s">
        <v>499</v>
      </c>
      <c r="J52" s="363">
        <v>937.60762892324783</v>
      </c>
      <c r="K52" t="s">
        <v>1110</v>
      </c>
    </row>
    <row r="53" spans="1:11" ht="16.5">
      <c r="A53" s="502"/>
      <c r="B53" s="502" t="s">
        <v>657</v>
      </c>
      <c r="C53" t="s">
        <v>790</v>
      </c>
      <c r="D53" t="s">
        <v>627</v>
      </c>
      <c r="E53" t="s">
        <v>1038</v>
      </c>
      <c r="F53" t="s">
        <v>1110</v>
      </c>
      <c r="G53" s="362" t="s">
        <v>1110</v>
      </c>
      <c r="I53" t="s">
        <v>499</v>
      </c>
      <c r="J53" s="363">
        <v>0</v>
      </c>
      <c r="K53" t="s">
        <v>1110</v>
      </c>
    </row>
    <row r="54" spans="1:11" ht="16.5">
      <c r="A54" s="419"/>
      <c r="B54" s="502" t="s">
        <v>657</v>
      </c>
      <c r="C54" t="s">
        <v>790</v>
      </c>
      <c r="D54" t="s">
        <v>585</v>
      </c>
      <c r="E54" t="s">
        <v>1074</v>
      </c>
      <c r="F54" t="s">
        <v>1110</v>
      </c>
      <c r="G54" s="362" t="s">
        <v>1110</v>
      </c>
      <c r="I54" t="s">
        <v>499</v>
      </c>
      <c r="J54" s="363">
        <v>2258.1242477548376</v>
      </c>
      <c r="K54" t="s">
        <v>1110</v>
      </c>
    </row>
    <row r="55" spans="1:11" ht="16.5">
      <c r="A55" s="419"/>
      <c r="B55" s="502" t="s">
        <v>657</v>
      </c>
      <c r="C55" t="s">
        <v>790</v>
      </c>
      <c r="D55" t="s">
        <v>585</v>
      </c>
      <c r="E55" t="s">
        <v>1111</v>
      </c>
      <c r="F55" t="s">
        <v>1110</v>
      </c>
      <c r="G55" s="362" t="s">
        <v>1110</v>
      </c>
      <c r="I55" t="s">
        <v>499</v>
      </c>
      <c r="J55" s="363">
        <v>122403.43486714193</v>
      </c>
      <c r="K55" t="s">
        <v>1110</v>
      </c>
    </row>
    <row r="56" spans="1:11" ht="16.5">
      <c r="A56" s="419"/>
      <c r="B56" s="502" t="s">
        <v>657</v>
      </c>
      <c r="C56" t="s">
        <v>790</v>
      </c>
      <c r="D56" t="s">
        <v>585</v>
      </c>
      <c r="E56" t="s">
        <v>1038</v>
      </c>
      <c r="F56" t="s">
        <v>1110</v>
      </c>
      <c r="G56" s="362" t="s">
        <v>1110</v>
      </c>
      <c r="I56" t="s">
        <v>499</v>
      </c>
      <c r="J56" s="363">
        <v>29019.9240811036</v>
      </c>
      <c r="K56" t="s">
        <v>1110</v>
      </c>
    </row>
    <row r="57" spans="1:11" ht="16.5">
      <c r="A57" s="419"/>
      <c r="B57" s="502" t="s">
        <v>657</v>
      </c>
      <c r="C57" t="s">
        <v>790</v>
      </c>
      <c r="D57" t="s">
        <v>585</v>
      </c>
      <c r="E57" t="s">
        <v>1049</v>
      </c>
      <c r="F57" t="s">
        <v>1110</v>
      </c>
      <c r="G57" s="362" t="s">
        <v>1110</v>
      </c>
      <c r="I57" t="s">
        <v>499</v>
      </c>
      <c r="J57" s="363">
        <v>0</v>
      </c>
      <c r="K57" t="s">
        <v>1110</v>
      </c>
    </row>
    <row r="58" spans="1:11" ht="16.5">
      <c r="A58" s="419"/>
      <c r="B58" s="502" t="s">
        <v>657</v>
      </c>
      <c r="C58" t="s">
        <v>790</v>
      </c>
      <c r="D58" t="s">
        <v>585</v>
      </c>
      <c r="E58" t="s">
        <v>1041</v>
      </c>
      <c r="F58" t="s">
        <v>1110</v>
      </c>
      <c r="G58" s="362" t="s">
        <v>1110</v>
      </c>
      <c r="I58" t="s">
        <v>499</v>
      </c>
      <c r="J58" s="363">
        <v>158277.91871123042</v>
      </c>
      <c r="K58" t="s">
        <v>1110</v>
      </c>
    </row>
    <row r="59" spans="1:11" ht="16.5">
      <c r="A59" s="419"/>
      <c r="B59" s="502" t="s">
        <v>657</v>
      </c>
      <c r="C59" t="s">
        <v>790</v>
      </c>
      <c r="D59" t="s">
        <v>585</v>
      </c>
      <c r="E59" t="s">
        <v>1043</v>
      </c>
      <c r="F59" t="s">
        <v>1110</v>
      </c>
      <c r="G59" s="362" t="s">
        <v>1110</v>
      </c>
      <c r="I59" t="s">
        <v>499</v>
      </c>
      <c r="J59" s="363">
        <v>0</v>
      </c>
      <c r="K59" t="s">
        <v>1110</v>
      </c>
    </row>
    <row r="60" spans="1:11" ht="16.5">
      <c r="A60" s="419"/>
      <c r="B60" s="502" t="s">
        <v>657</v>
      </c>
      <c r="C60" t="s">
        <v>792</v>
      </c>
      <c r="D60" t="s">
        <v>627</v>
      </c>
      <c r="E60" t="s">
        <v>1038</v>
      </c>
      <c r="F60" t="s">
        <v>1110</v>
      </c>
      <c r="G60" s="362" t="s">
        <v>1110</v>
      </c>
      <c r="I60" t="s">
        <v>499</v>
      </c>
      <c r="J60" s="363">
        <v>0</v>
      </c>
      <c r="K60" t="s">
        <v>1110</v>
      </c>
    </row>
    <row r="61" spans="1:11" ht="16.5">
      <c r="A61" s="419"/>
      <c r="B61" s="502" t="s">
        <v>657</v>
      </c>
      <c r="C61" t="s">
        <v>792</v>
      </c>
      <c r="D61" t="s">
        <v>585</v>
      </c>
      <c r="E61" t="s">
        <v>1111</v>
      </c>
      <c r="F61" t="s">
        <v>1110</v>
      </c>
      <c r="G61" s="362" t="s">
        <v>1110</v>
      </c>
      <c r="I61" t="s">
        <v>499</v>
      </c>
      <c r="J61" s="363">
        <v>19554.47643736691</v>
      </c>
      <c r="K61" t="s">
        <v>1110</v>
      </c>
    </row>
    <row r="62" spans="1:11" ht="16.5">
      <c r="A62" s="419"/>
      <c r="B62" s="502" t="s">
        <v>657</v>
      </c>
      <c r="C62" t="s">
        <v>792</v>
      </c>
      <c r="D62" t="s">
        <v>585</v>
      </c>
      <c r="E62" t="s">
        <v>1038</v>
      </c>
      <c r="F62" t="s">
        <v>1110</v>
      </c>
      <c r="G62" s="362" t="s">
        <v>1110</v>
      </c>
      <c r="I62" t="s">
        <v>499</v>
      </c>
      <c r="J62" s="363">
        <v>11124.386630867511</v>
      </c>
      <c r="K62" t="s">
        <v>1110</v>
      </c>
    </row>
    <row r="63" spans="1:11" ht="16.5">
      <c r="A63" s="419"/>
      <c r="B63" s="502" t="s">
        <v>657</v>
      </c>
      <c r="C63" t="s">
        <v>792</v>
      </c>
      <c r="D63" t="s">
        <v>585</v>
      </c>
      <c r="E63" t="s">
        <v>1049</v>
      </c>
      <c r="F63" t="s">
        <v>1110</v>
      </c>
      <c r="G63" s="362" t="s">
        <v>1110</v>
      </c>
      <c r="I63" t="s">
        <v>499</v>
      </c>
      <c r="J63" s="363">
        <v>0</v>
      </c>
      <c r="K63" t="s">
        <v>1110</v>
      </c>
    </row>
    <row r="64" spans="1:11" ht="16.5">
      <c r="A64" s="419"/>
      <c r="B64" s="502" t="s">
        <v>657</v>
      </c>
      <c r="C64" t="s">
        <v>792</v>
      </c>
      <c r="D64" t="s">
        <v>585</v>
      </c>
      <c r="E64" t="s">
        <v>1041</v>
      </c>
      <c r="F64" t="s">
        <v>1110</v>
      </c>
      <c r="G64" s="362" t="s">
        <v>1110</v>
      </c>
      <c r="I64" t="s">
        <v>499</v>
      </c>
      <c r="J64" s="363">
        <v>1449.3657994630125</v>
      </c>
      <c r="K64" t="s">
        <v>1110</v>
      </c>
    </row>
    <row r="65" spans="1:11" ht="16.5">
      <c r="A65" s="419"/>
      <c r="B65" s="502" t="s">
        <v>657</v>
      </c>
      <c r="C65" t="s">
        <v>792</v>
      </c>
      <c r="D65" t="s">
        <v>585</v>
      </c>
      <c r="E65" t="s">
        <v>1043</v>
      </c>
      <c r="F65" t="s">
        <v>1110</v>
      </c>
      <c r="G65" s="362" t="s">
        <v>1110</v>
      </c>
      <c r="I65" t="s">
        <v>499</v>
      </c>
      <c r="J65" s="363">
        <v>10609.712063697805</v>
      </c>
      <c r="K65" t="s">
        <v>1110</v>
      </c>
    </row>
    <row r="66" spans="1:11" ht="16.5">
      <c r="A66" s="419"/>
      <c r="B66" s="502" t="s">
        <v>657</v>
      </c>
      <c r="C66" t="s">
        <v>794</v>
      </c>
      <c r="D66" t="s">
        <v>627</v>
      </c>
      <c r="E66" t="s">
        <v>1038</v>
      </c>
      <c r="F66" t="s">
        <v>1110</v>
      </c>
      <c r="G66" s="362" t="s">
        <v>1110</v>
      </c>
      <c r="I66" t="s">
        <v>499</v>
      </c>
      <c r="J66" s="363">
        <v>0</v>
      </c>
      <c r="K66" t="s">
        <v>1110</v>
      </c>
    </row>
    <row r="67" spans="1:11" ht="16.5">
      <c r="A67" s="419"/>
      <c r="B67" s="502" t="s">
        <v>657</v>
      </c>
      <c r="C67" t="s">
        <v>794</v>
      </c>
      <c r="D67" t="s">
        <v>585</v>
      </c>
      <c r="E67" t="s">
        <v>1111</v>
      </c>
      <c r="F67" t="s">
        <v>1110</v>
      </c>
      <c r="G67" s="362" t="s">
        <v>1110</v>
      </c>
      <c r="I67" t="s">
        <v>499</v>
      </c>
      <c r="J67" s="363">
        <v>70702.259050087945</v>
      </c>
      <c r="K67" t="s">
        <v>1110</v>
      </c>
    </row>
    <row r="68" spans="1:11" ht="16.5">
      <c r="A68" s="419"/>
      <c r="B68" s="502" t="s">
        <v>657</v>
      </c>
      <c r="C68" t="s">
        <v>794</v>
      </c>
      <c r="D68" t="s">
        <v>585</v>
      </c>
      <c r="E68" t="s">
        <v>1038</v>
      </c>
      <c r="F68" t="s">
        <v>1110</v>
      </c>
      <c r="G68" s="362" t="s">
        <v>1110</v>
      </c>
      <c r="I68" t="s">
        <v>499</v>
      </c>
      <c r="J68" s="363">
        <v>20019.007499305619</v>
      </c>
      <c r="K68" t="s">
        <v>1110</v>
      </c>
    </row>
    <row r="69" spans="1:11" ht="16.5">
      <c r="A69" s="419"/>
      <c r="B69" s="502" t="s">
        <v>657</v>
      </c>
      <c r="C69" t="s">
        <v>794</v>
      </c>
      <c r="D69" t="s">
        <v>585</v>
      </c>
      <c r="E69" t="s">
        <v>1049</v>
      </c>
      <c r="F69" t="s">
        <v>1110</v>
      </c>
      <c r="G69" s="362" t="s">
        <v>1110</v>
      </c>
      <c r="I69" t="s">
        <v>499</v>
      </c>
      <c r="J69" s="363">
        <v>13919.692621053606</v>
      </c>
      <c r="K69" t="s">
        <v>1110</v>
      </c>
    </row>
    <row r="70" spans="1:11" ht="16.5">
      <c r="A70" s="419"/>
      <c r="B70" s="502" t="s">
        <v>657</v>
      </c>
      <c r="C70" t="s">
        <v>794</v>
      </c>
      <c r="D70" t="s">
        <v>585</v>
      </c>
      <c r="E70" t="s">
        <v>1041</v>
      </c>
      <c r="F70" t="s">
        <v>1110</v>
      </c>
      <c r="G70" s="362" t="s">
        <v>1110</v>
      </c>
      <c r="I70" t="s">
        <v>499</v>
      </c>
      <c r="J70" s="363">
        <v>26778.159429682437</v>
      </c>
      <c r="K70" t="s">
        <v>1110</v>
      </c>
    </row>
    <row r="71" spans="1:11" ht="16.5">
      <c r="A71" s="419"/>
      <c r="B71" s="502" t="s">
        <v>657</v>
      </c>
      <c r="C71" t="s">
        <v>794</v>
      </c>
      <c r="D71" t="s">
        <v>585</v>
      </c>
      <c r="E71" t="s">
        <v>1112</v>
      </c>
      <c r="F71" t="s">
        <v>1110</v>
      </c>
      <c r="G71" s="362" t="s">
        <v>1110</v>
      </c>
      <c r="I71" t="s">
        <v>499</v>
      </c>
      <c r="J71" s="363">
        <v>92.584019998148321</v>
      </c>
      <c r="K71" t="s">
        <v>1110</v>
      </c>
    </row>
    <row r="72" spans="1:11" ht="16.5">
      <c r="A72" s="419"/>
      <c r="B72" s="502" t="s">
        <v>657</v>
      </c>
      <c r="C72" t="s">
        <v>794</v>
      </c>
      <c r="D72" t="s">
        <v>585</v>
      </c>
      <c r="E72" t="s">
        <v>1043</v>
      </c>
      <c r="F72" t="s">
        <v>1110</v>
      </c>
      <c r="G72" s="362" t="s">
        <v>1110</v>
      </c>
      <c r="I72" t="s">
        <v>499</v>
      </c>
      <c r="J72" s="363">
        <v>25645.745764281084</v>
      </c>
      <c r="K72" t="s">
        <v>1110</v>
      </c>
    </row>
    <row r="73" spans="1:11" ht="16.5">
      <c r="A73" s="419"/>
      <c r="B73" s="502" t="s">
        <v>657</v>
      </c>
      <c r="C73" t="s">
        <v>800</v>
      </c>
      <c r="D73" t="s">
        <v>627</v>
      </c>
      <c r="E73" t="s">
        <v>1074</v>
      </c>
      <c r="F73" t="s">
        <v>1110</v>
      </c>
      <c r="G73" s="362" t="s">
        <v>1110</v>
      </c>
      <c r="I73" t="s">
        <v>499</v>
      </c>
      <c r="J73" s="363">
        <v>87.68632534024627</v>
      </c>
      <c r="K73" t="s">
        <v>1110</v>
      </c>
    </row>
    <row r="74" spans="1:11" ht="16.5">
      <c r="A74" s="419"/>
      <c r="B74" s="502" t="s">
        <v>657</v>
      </c>
      <c r="C74" t="s">
        <v>800</v>
      </c>
      <c r="D74" t="s">
        <v>627</v>
      </c>
      <c r="E74" t="s">
        <v>1038</v>
      </c>
      <c r="F74" t="s">
        <v>1110</v>
      </c>
      <c r="G74" s="362" t="s">
        <v>1110</v>
      </c>
      <c r="I74" t="s">
        <v>499</v>
      </c>
      <c r="J74" s="363">
        <v>61430.691602629384</v>
      </c>
      <c r="K74" t="s">
        <v>1110</v>
      </c>
    </row>
    <row r="75" spans="1:11" ht="16.5">
      <c r="A75" s="419"/>
      <c r="B75" s="502" t="s">
        <v>657</v>
      </c>
      <c r="C75" t="s">
        <v>800</v>
      </c>
      <c r="D75" t="s">
        <v>585</v>
      </c>
      <c r="E75" t="s">
        <v>1111</v>
      </c>
      <c r="F75" t="s">
        <v>1110</v>
      </c>
      <c r="G75" s="362" t="s">
        <v>1110</v>
      </c>
      <c r="I75" t="s">
        <v>499</v>
      </c>
      <c r="J75" s="363">
        <v>42817.665031015647</v>
      </c>
      <c r="K75" t="s">
        <v>1110</v>
      </c>
    </row>
    <row r="76" spans="1:11" ht="16.5">
      <c r="A76" s="419"/>
      <c r="B76" s="502" t="s">
        <v>657</v>
      </c>
      <c r="C76" t="s">
        <v>800</v>
      </c>
      <c r="D76" t="s">
        <v>585</v>
      </c>
      <c r="E76" t="s">
        <v>1038</v>
      </c>
      <c r="F76" t="s">
        <v>1110</v>
      </c>
      <c r="G76" s="362" t="s">
        <v>1110</v>
      </c>
      <c r="I76" t="s">
        <v>499</v>
      </c>
      <c r="J76" s="363">
        <v>25682.251643366355</v>
      </c>
      <c r="K76" t="s">
        <v>1110</v>
      </c>
    </row>
    <row r="77" spans="1:11" ht="16.5">
      <c r="A77" s="419"/>
      <c r="B77" s="502" t="s">
        <v>657</v>
      </c>
      <c r="C77" t="s">
        <v>800</v>
      </c>
      <c r="D77" t="s">
        <v>585</v>
      </c>
      <c r="E77" t="s">
        <v>1049</v>
      </c>
      <c r="F77" t="s">
        <v>1110</v>
      </c>
      <c r="G77" s="362" t="s">
        <v>1110</v>
      </c>
      <c r="I77" t="s">
        <v>499</v>
      </c>
      <c r="J77" s="363">
        <v>0</v>
      </c>
      <c r="K77" t="s">
        <v>1110</v>
      </c>
    </row>
    <row r="78" spans="1:11" ht="16.5">
      <c r="A78" s="419"/>
      <c r="B78" s="502" t="s">
        <v>657</v>
      </c>
      <c r="C78" t="s">
        <v>800</v>
      </c>
      <c r="D78" t="s">
        <v>585</v>
      </c>
      <c r="E78" t="s">
        <v>1041</v>
      </c>
      <c r="F78" t="s">
        <v>1110</v>
      </c>
      <c r="G78" s="362" t="s">
        <v>1110</v>
      </c>
      <c r="I78" t="s">
        <v>499</v>
      </c>
      <c r="J78" s="363">
        <v>14966.012406258678</v>
      </c>
      <c r="K78" t="s">
        <v>1110</v>
      </c>
    </row>
    <row r="79" spans="1:11" ht="16.5">
      <c r="A79" s="419"/>
      <c r="B79" s="502" t="s">
        <v>657</v>
      </c>
      <c r="C79" t="s">
        <v>800</v>
      </c>
      <c r="D79" t="s">
        <v>585</v>
      </c>
      <c r="E79" t="s">
        <v>1043</v>
      </c>
      <c r="F79" t="s">
        <v>1110</v>
      </c>
      <c r="G79" s="362" t="s">
        <v>1110</v>
      </c>
      <c r="I79" t="s">
        <v>499</v>
      </c>
      <c r="J79" s="363">
        <v>40406.934543097857</v>
      </c>
      <c r="K79" t="s">
        <v>1110</v>
      </c>
    </row>
    <row r="80" spans="1:11" ht="16.5">
      <c r="A80" s="419"/>
      <c r="B80" s="502" t="s">
        <v>657</v>
      </c>
      <c r="C80" t="s">
        <v>820</v>
      </c>
      <c r="D80" t="s">
        <v>627</v>
      </c>
      <c r="E80" t="s">
        <v>1038</v>
      </c>
      <c r="F80" t="s">
        <v>1110</v>
      </c>
      <c r="G80" s="362" t="s">
        <v>1110</v>
      </c>
      <c r="I80" t="s">
        <v>499</v>
      </c>
      <c r="J80" s="363">
        <v>0</v>
      </c>
      <c r="K80" t="s">
        <v>1110</v>
      </c>
    </row>
    <row r="81" spans="1:11" ht="16.5">
      <c r="A81" s="419"/>
      <c r="B81" s="502" t="s">
        <v>657</v>
      </c>
      <c r="C81" t="s">
        <v>820</v>
      </c>
      <c r="D81" t="s">
        <v>585</v>
      </c>
      <c r="E81" t="s">
        <v>1111</v>
      </c>
      <c r="F81" t="s">
        <v>1110</v>
      </c>
      <c r="G81" s="362" t="s">
        <v>1110</v>
      </c>
      <c r="I81" t="s">
        <v>499</v>
      </c>
      <c r="J81" s="363">
        <v>19092.38033515415</v>
      </c>
      <c r="K81" t="s">
        <v>1110</v>
      </c>
    </row>
    <row r="82" spans="1:11" ht="16.5">
      <c r="A82" s="419"/>
      <c r="B82" s="502" t="s">
        <v>657</v>
      </c>
      <c r="C82" t="s">
        <v>820</v>
      </c>
      <c r="D82" t="s">
        <v>585</v>
      </c>
      <c r="E82" t="s">
        <v>1038</v>
      </c>
      <c r="F82" t="s">
        <v>1110</v>
      </c>
      <c r="G82" s="362" t="s">
        <v>1110</v>
      </c>
      <c r="I82" t="s">
        <v>499</v>
      </c>
      <c r="J82" s="363">
        <v>8351.2267382649752</v>
      </c>
      <c r="K82" t="s">
        <v>1110</v>
      </c>
    </row>
    <row r="83" spans="1:11" ht="16.5">
      <c r="A83" s="419"/>
      <c r="B83" s="502" t="s">
        <v>657</v>
      </c>
      <c r="C83" t="s">
        <v>820</v>
      </c>
      <c r="D83" t="s">
        <v>585</v>
      </c>
      <c r="E83" t="s">
        <v>1049</v>
      </c>
      <c r="F83" t="s">
        <v>1110</v>
      </c>
      <c r="G83" s="362" t="s">
        <v>1110</v>
      </c>
      <c r="I83" t="s">
        <v>499</v>
      </c>
      <c r="J83" s="363">
        <v>0</v>
      </c>
      <c r="K83" t="s">
        <v>1110</v>
      </c>
    </row>
    <row r="84" spans="1:11" ht="16.5">
      <c r="A84" s="419"/>
      <c r="B84" s="502" t="s">
        <v>657</v>
      </c>
      <c r="C84" t="s">
        <v>820</v>
      </c>
      <c r="D84" t="s">
        <v>585</v>
      </c>
      <c r="E84" t="s">
        <v>1041</v>
      </c>
      <c r="F84" t="s">
        <v>1110</v>
      </c>
      <c r="G84" s="362" t="s">
        <v>1110</v>
      </c>
      <c r="I84" t="s">
        <v>499</v>
      </c>
      <c r="J84" s="363">
        <v>9028.4881029534299</v>
      </c>
      <c r="K84" t="s">
        <v>1110</v>
      </c>
    </row>
    <row r="85" spans="1:11" ht="16.5">
      <c r="A85" s="419"/>
      <c r="B85" s="502" t="s">
        <v>657</v>
      </c>
      <c r="C85" t="s">
        <v>820</v>
      </c>
      <c r="D85" t="s">
        <v>585</v>
      </c>
      <c r="E85" t="s">
        <v>1043</v>
      </c>
      <c r="F85" t="s">
        <v>1110</v>
      </c>
      <c r="G85" s="362" t="s">
        <v>1110</v>
      </c>
      <c r="I85" t="s">
        <v>499</v>
      </c>
      <c r="J85" s="363">
        <v>21494.593093232106</v>
      </c>
      <c r="K85" t="s">
        <v>1110</v>
      </c>
    </row>
    <row r="86" spans="1:11" ht="16.5">
      <c r="A86" s="419"/>
      <c r="B86" s="502" t="s">
        <v>657</v>
      </c>
      <c r="C86" t="s">
        <v>685</v>
      </c>
      <c r="D86" t="s">
        <v>627</v>
      </c>
      <c r="E86" t="s">
        <v>1038</v>
      </c>
      <c r="F86" t="s">
        <v>1110</v>
      </c>
      <c r="G86" s="362" t="s">
        <v>1110</v>
      </c>
      <c r="I86" t="s">
        <v>499</v>
      </c>
      <c r="J86" s="363">
        <v>0</v>
      </c>
      <c r="K86" t="s">
        <v>1110</v>
      </c>
    </row>
    <row r="87" spans="1:11" ht="16.5">
      <c r="A87" s="419"/>
      <c r="B87" s="502" t="s">
        <v>657</v>
      </c>
      <c r="C87" t="s">
        <v>685</v>
      </c>
      <c r="D87" t="s">
        <v>585</v>
      </c>
      <c r="E87" t="s">
        <v>1111</v>
      </c>
      <c r="F87" t="s">
        <v>1110</v>
      </c>
      <c r="G87" s="362" t="s">
        <v>1110</v>
      </c>
      <c r="I87" t="s">
        <v>499</v>
      </c>
      <c r="J87" s="363">
        <v>20910.230534209793</v>
      </c>
      <c r="K87" t="s">
        <v>1110</v>
      </c>
    </row>
    <row r="88" spans="1:11" ht="16.5">
      <c r="A88" s="419"/>
      <c r="B88" s="502" t="s">
        <v>657</v>
      </c>
      <c r="C88" t="s">
        <v>685</v>
      </c>
      <c r="D88" t="s">
        <v>585</v>
      </c>
      <c r="E88" t="s">
        <v>1038</v>
      </c>
      <c r="F88" t="s">
        <v>1110</v>
      </c>
      <c r="G88" s="362" t="s">
        <v>1110</v>
      </c>
      <c r="I88" t="s">
        <v>499</v>
      </c>
      <c r="J88" s="363">
        <v>26965.42912693269</v>
      </c>
      <c r="K88" t="s">
        <v>1110</v>
      </c>
    </row>
    <row r="89" spans="1:11" ht="16.5">
      <c r="A89" s="419"/>
      <c r="B89" s="502" t="s">
        <v>657</v>
      </c>
      <c r="C89" t="s">
        <v>685</v>
      </c>
      <c r="D89" t="s">
        <v>585</v>
      </c>
      <c r="E89" t="s">
        <v>1049</v>
      </c>
      <c r="F89" t="s">
        <v>1110</v>
      </c>
      <c r="G89" s="362" t="s">
        <v>1110</v>
      </c>
      <c r="I89" t="s">
        <v>499</v>
      </c>
      <c r="J89" s="363">
        <v>0</v>
      </c>
      <c r="K89" t="s">
        <v>1110</v>
      </c>
    </row>
    <row r="90" spans="1:11" ht="16.5">
      <c r="A90" s="419"/>
      <c r="B90" s="502" t="s">
        <v>657</v>
      </c>
      <c r="C90" t="s">
        <v>685</v>
      </c>
      <c r="D90" t="s">
        <v>585</v>
      </c>
      <c r="E90" t="s">
        <v>1041</v>
      </c>
      <c r="F90" t="s">
        <v>1110</v>
      </c>
      <c r="G90" s="362" t="s">
        <v>1110</v>
      </c>
      <c r="I90" t="s">
        <v>499</v>
      </c>
      <c r="J90" s="363">
        <v>58963.021942412735</v>
      </c>
      <c r="K90" t="s">
        <v>1110</v>
      </c>
    </row>
    <row r="91" spans="1:11" ht="16.5">
      <c r="A91" s="419"/>
      <c r="B91" s="502" t="s">
        <v>657</v>
      </c>
      <c r="C91" t="s">
        <v>685</v>
      </c>
      <c r="D91" t="s">
        <v>585</v>
      </c>
      <c r="E91" t="s">
        <v>1112</v>
      </c>
      <c r="F91" t="s">
        <v>1110</v>
      </c>
      <c r="G91" s="362" t="s">
        <v>1110</v>
      </c>
      <c r="I91" t="s">
        <v>499</v>
      </c>
      <c r="J91" s="363">
        <v>0</v>
      </c>
      <c r="K91" t="s">
        <v>1110</v>
      </c>
    </row>
    <row r="92" spans="1:11" ht="16.5">
      <c r="A92" s="419"/>
      <c r="B92" s="502" t="s">
        <v>657</v>
      </c>
      <c r="C92" t="s">
        <v>685</v>
      </c>
      <c r="D92" t="s">
        <v>585</v>
      </c>
      <c r="E92" t="s">
        <v>1043</v>
      </c>
      <c r="F92" t="s">
        <v>1110</v>
      </c>
      <c r="G92" s="362" t="s">
        <v>1110</v>
      </c>
      <c r="I92" t="s">
        <v>499</v>
      </c>
      <c r="J92" s="363">
        <v>0</v>
      </c>
      <c r="K92" t="s">
        <v>1110</v>
      </c>
    </row>
    <row r="93" spans="1:11" ht="16.5">
      <c r="A93" s="419"/>
      <c r="B93" s="502" t="s">
        <v>657</v>
      </c>
      <c r="C93" t="s">
        <v>844</v>
      </c>
      <c r="D93" t="s">
        <v>627</v>
      </c>
      <c r="E93" t="s">
        <v>1074</v>
      </c>
      <c r="F93" t="s">
        <v>1110</v>
      </c>
      <c r="G93" s="362" t="s">
        <v>1110</v>
      </c>
      <c r="I93" t="s">
        <v>499</v>
      </c>
      <c r="J93" s="363">
        <v>3903.3237663179334</v>
      </c>
      <c r="K93" t="s">
        <v>1110</v>
      </c>
    </row>
    <row r="94" spans="1:11" ht="16.5">
      <c r="A94" s="419"/>
      <c r="B94" s="502" t="s">
        <v>657</v>
      </c>
      <c r="C94" t="s">
        <v>844</v>
      </c>
      <c r="D94" t="s">
        <v>627</v>
      </c>
      <c r="E94" t="s">
        <v>1038</v>
      </c>
      <c r="F94" t="s">
        <v>1110</v>
      </c>
      <c r="G94" s="362" t="s">
        <v>1110</v>
      </c>
      <c r="I94" t="s">
        <v>499</v>
      </c>
      <c r="J94" s="363">
        <v>0</v>
      </c>
      <c r="K94" t="s">
        <v>1110</v>
      </c>
    </row>
    <row r="95" spans="1:11" ht="16.5">
      <c r="A95" s="419"/>
      <c r="B95" s="502" t="s">
        <v>657</v>
      </c>
      <c r="C95" t="s">
        <v>844</v>
      </c>
      <c r="D95" t="s">
        <v>585</v>
      </c>
      <c r="E95" t="s">
        <v>1111</v>
      </c>
      <c r="F95" t="s">
        <v>1110</v>
      </c>
      <c r="G95" s="362" t="s">
        <v>1110</v>
      </c>
      <c r="I95" t="s">
        <v>499</v>
      </c>
      <c r="J95" s="363">
        <v>57024.24775483751</v>
      </c>
      <c r="K95" t="s">
        <v>1110</v>
      </c>
    </row>
    <row r="96" spans="1:11" ht="16.5">
      <c r="A96" s="419"/>
      <c r="B96" s="502" t="s">
        <v>657</v>
      </c>
      <c r="C96" t="s">
        <v>844</v>
      </c>
      <c r="D96" t="s">
        <v>585</v>
      </c>
      <c r="E96" t="s">
        <v>1038</v>
      </c>
      <c r="F96" t="s">
        <v>1110</v>
      </c>
      <c r="G96" s="362" t="s">
        <v>1110</v>
      </c>
      <c r="I96" t="s">
        <v>499</v>
      </c>
      <c r="J96" s="363">
        <v>0</v>
      </c>
      <c r="K96" t="s">
        <v>1110</v>
      </c>
    </row>
    <row r="97" spans="1:11" ht="16.5">
      <c r="A97" s="419"/>
      <c r="B97" s="502" t="s">
        <v>657</v>
      </c>
      <c r="C97" t="s">
        <v>844</v>
      </c>
      <c r="D97" t="s">
        <v>585</v>
      </c>
      <c r="E97" t="s">
        <v>1049</v>
      </c>
      <c r="F97" t="s">
        <v>1110</v>
      </c>
      <c r="G97" s="362" t="s">
        <v>1110</v>
      </c>
      <c r="I97" t="s">
        <v>499</v>
      </c>
      <c r="J97" s="363">
        <v>0</v>
      </c>
      <c r="K97" t="s">
        <v>1110</v>
      </c>
    </row>
    <row r="98" spans="1:11" ht="16.5">
      <c r="A98" s="419"/>
      <c r="B98" s="502" t="s">
        <v>657</v>
      </c>
      <c r="C98" t="s">
        <v>844</v>
      </c>
      <c r="D98" t="s">
        <v>585</v>
      </c>
      <c r="E98" t="s">
        <v>1041</v>
      </c>
      <c r="F98" t="s">
        <v>1110</v>
      </c>
      <c r="G98" s="362" t="s">
        <v>1110</v>
      </c>
      <c r="I98" t="s">
        <v>499</v>
      </c>
      <c r="J98" s="363">
        <v>3327.9788908434402</v>
      </c>
      <c r="K98" t="s">
        <v>1110</v>
      </c>
    </row>
    <row r="99" spans="1:11" ht="16.5">
      <c r="A99" s="419"/>
      <c r="B99" s="502" t="s">
        <v>657</v>
      </c>
      <c r="C99" t="s">
        <v>844</v>
      </c>
      <c r="D99" t="s">
        <v>585</v>
      </c>
      <c r="E99" t="s">
        <v>1112</v>
      </c>
      <c r="F99" t="s">
        <v>1110</v>
      </c>
      <c r="G99" s="362" t="s">
        <v>1110</v>
      </c>
      <c r="I99" t="s">
        <v>499</v>
      </c>
      <c r="J99" s="363">
        <v>0</v>
      </c>
      <c r="K99" t="s">
        <v>1110</v>
      </c>
    </row>
    <row r="100" spans="1:11" ht="16.5">
      <c r="A100" s="419"/>
      <c r="B100" s="502" t="s">
        <v>657</v>
      </c>
      <c r="C100" t="s">
        <v>844</v>
      </c>
      <c r="D100" t="s">
        <v>585</v>
      </c>
      <c r="E100" t="s">
        <v>1043</v>
      </c>
      <c r="F100" t="s">
        <v>1110</v>
      </c>
      <c r="G100" s="362" t="s">
        <v>1110</v>
      </c>
      <c r="I100" t="s">
        <v>499</v>
      </c>
      <c r="J100" s="363">
        <v>0</v>
      </c>
      <c r="K100" t="s">
        <v>1110</v>
      </c>
    </row>
    <row r="101" spans="1:11" ht="16.5">
      <c r="A101" s="419"/>
      <c r="B101" s="502" t="s">
        <v>657</v>
      </c>
      <c r="C101" t="s">
        <v>859</v>
      </c>
      <c r="D101" t="s">
        <v>627</v>
      </c>
      <c r="E101" t="s">
        <v>1074</v>
      </c>
      <c r="F101" t="s">
        <v>1110</v>
      </c>
      <c r="G101" s="362" t="s">
        <v>1110</v>
      </c>
      <c r="I101" t="s">
        <v>499</v>
      </c>
      <c r="J101" s="363">
        <v>216.64660679566705</v>
      </c>
      <c r="K101" t="s">
        <v>1110</v>
      </c>
    </row>
    <row r="102" spans="1:11" ht="16.5">
      <c r="A102" s="419"/>
      <c r="B102" s="502" t="s">
        <v>657</v>
      </c>
      <c r="C102" t="s">
        <v>859</v>
      </c>
      <c r="D102" t="s">
        <v>627</v>
      </c>
      <c r="E102" t="s">
        <v>1038</v>
      </c>
      <c r="F102" t="s">
        <v>1110</v>
      </c>
      <c r="G102" s="362" t="s">
        <v>1110</v>
      </c>
      <c r="I102" t="s">
        <v>499</v>
      </c>
      <c r="J102" s="363">
        <v>17653.939450050919</v>
      </c>
      <c r="K102" t="s">
        <v>1110</v>
      </c>
    </row>
    <row r="103" spans="1:11" ht="16.5">
      <c r="A103" s="419"/>
      <c r="B103" s="502" t="s">
        <v>657</v>
      </c>
      <c r="C103" t="s">
        <v>859</v>
      </c>
      <c r="D103" t="s">
        <v>585</v>
      </c>
      <c r="E103" t="s">
        <v>1111</v>
      </c>
      <c r="F103" t="s">
        <v>1110</v>
      </c>
      <c r="G103" s="362" t="s">
        <v>1110</v>
      </c>
      <c r="I103" t="s">
        <v>499</v>
      </c>
      <c r="J103" s="363">
        <v>36655.32821035089</v>
      </c>
      <c r="K103" t="s">
        <v>1110</v>
      </c>
    </row>
    <row r="104" spans="1:11" ht="16.5">
      <c r="A104" s="419"/>
      <c r="B104" s="502" t="s">
        <v>657</v>
      </c>
      <c r="C104" t="s">
        <v>859</v>
      </c>
      <c r="D104" t="s">
        <v>585</v>
      </c>
      <c r="E104" t="s">
        <v>1038</v>
      </c>
      <c r="F104" t="s">
        <v>1110</v>
      </c>
      <c r="G104" s="362" t="s">
        <v>1110</v>
      </c>
      <c r="I104" t="s">
        <v>499</v>
      </c>
      <c r="J104" s="363">
        <v>21729.043607073418</v>
      </c>
      <c r="K104" t="s">
        <v>1110</v>
      </c>
    </row>
    <row r="105" spans="1:11" ht="16.5">
      <c r="A105" s="419"/>
      <c r="B105" s="502" t="s">
        <v>657</v>
      </c>
      <c r="C105" t="s">
        <v>859</v>
      </c>
      <c r="D105" t="s">
        <v>585</v>
      </c>
      <c r="E105" t="s">
        <v>1049</v>
      </c>
      <c r="F105" t="s">
        <v>1110</v>
      </c>
      <c r="G105" s="362" t="s">
        <v>1110</v>
      </c>
      <c r="I105" t="s">
        <v>499</v>
      </c>
      <c r="J105" s="363">
        <v>0</v>
      </c>
      <c r="K105" t="s">
        <v>1110</v>
      </c>
    </row>
    <row r="106" spans="1:11" ht="16.5">
      <c r="A106" s="419"/>
      <c r="B106" s="502" t="s">
        <v>657</v>
      </c>
      <c r="C106" t="s">
        <v>859</v>
      </c>
      <c r="D106" t="s">
        <v>585</v>
      </c>
      <c r="E106" t="s">
        <v>1041</v>
      </c>
      <c r="F106" t="s">
        <v>1110</v>
      </c>
      <c r="G106" s="362" t="s">
        <v>1110</v>
      </c>
      <c r="I106" t="s">
        <v>499</v>
      </c>
      <c r="J106" s="363">
        <v>52532.969169521341</v>
      </c>
      <c r="K106" t="s">
        <v>1110</v>
      </c>
    </row>
    <row r="107" spans="1:11" ht="16.5">
      <c r="A107" s="419"/>
      <c r="B107" s="502" t="s">
        <v>657</v>
      </c>
      <c r="C107" t="s">
        <v>859</v>
      </c>
      <c r="D107" t="s">
        <v>585</v>
      </c>
      <c r="E107" t="s">
        <v>1043</v>
      </c>
      <c r="F107" t="s">
        <v>1110</v>
      </c>
      <c r="G107" s="362" t="s">
        <v>1110</v>
      </c>
      <c r="I107" t="s">
        <v>499</v>
      </c>
      <c r="J107" s="363">
        <v>0</v>
      </c>
      <c r="K107" t="s">
        <v>1110</v>
      </c>
    </row>
    <row r="108" spans="1:11">
      <c r="A108" s="419"/>
      <c r="B108" s="364" t="s">
        <v>871</v>
      </c>
      <c r="C108" t="s">
        <v>881</v>
      </c>
      <c r="D108" t="s">
        <v>585</v>
      </c>
      <c r="E108" t="s">
        <v>1038</v>
      </c>
      <c r="F108" t="s">
        <v>1113</v>
      </c>
      <c r="G108" t="s">
        <v>1113</v>
      </c>
      <c r="H108" t="s">
        <v>881</v>
      </c>
      <c r="I108" t="s">
        <v>499</v>
      </c>
      <c r="J108" s="363">
        <v>4961221.8035367094</v>
      </c>
      <c r="K108" t="s">
        <v>1114</v>
      </c>
    </row>
    <row r="109" spans="1:11">
      <c r="A109" s="419"/>
      <c r="B109" t="s">
        <v>871</v>
      </c>
      <c r="C109" t="s">
        <v>869</v>
      </c>
      <c r="D109" t="s">
        <v>585</v>
      </c>
      <c r="E109" t="s">
        <v>1038</v>
      </c>
      <c r="F109" t="s">
        <v>1113</v>
      </c>
      <c r="G109" t="s">
        <v>1113</v>
      </c>
      <c r="H109" t="s">
        <v>869</v>
      </c>
      <c r="I109" t="s">
        <v>499</v>
      </c>
      <c r="J109" s="363">
        <v>792473.45616146654</v>
      </c>
      <c r="K109" t="s">
        <v>1114</v>
      </c>
    </row>
    <row r="110" spans="1:11">
      <c r="A110" s="419"/>
      <c r="B110" t="s">
        <v>871</v>
      </c>
      <c r="C110" t="s">
        <v>879</v>
      </c>
      <c r="D110" t="s">
        <v>585</v>
      </c>
      <c r="E110" t="s">
        <v>1038</v>
      </c>
      <c r="F110" t="s">
        <v>1113</v>
      </c>
      <c r="G110" t="s">
        <v>1113</v>
      </c>
      <c r="H110" t="s">
        <v>879</v>
      </c>
      <c r="I110" t="s">
        <v>499</v>
      </c>
      <c r="J110" s="363">
        <v>26877.48356633645</v>
      </c>
      <c r="K110" t="s">
        <v>1114</v>
      </c>
    </row>
    <row r="111" spans="1:11">
      <c r="A111" s="419"/>
      <c r="B111" t="s">
        <v>871</v>
      </c>
      <c r="C111" t="s">
        <v>877</v>
      </c>
      <c r="D111" t="s">
        <v>585</v>
      </c>
      <c r="E111" t="s">
        <v>1038</v>
      </c>
      <c r="F111" t="s">
        <v>1113</v>
      </c>
      <c r="G111" t="s">
        <v>1113</v>
      </c>
      <c r="H111" t="s">
        <v>877</v>
      </c>
      <c r="I111" t="s">
        <v>499</v>
      </c>
      <c r="J111" s="363">
        <v>288957.07804832887</v>
      </c>
      <c r="K111" t="s">
        <v>1114</v>
      </c>
    </row>
    <row r="112" spans="1:11">
      <c r="A112" s="419"/>
      <c r="B112" t="s">
        <v>871</v>
      </c>
      <c r="C112" t="s">
        <v>873</v>
      </c>
      <c r="D112" t="s">
        <v>585</v>
      </c>
      <c r="E112" t="s">
        <v>1038</v>
      </c>
      <c r="F112" t="s">
        <v>1113</v>
      </c>
      <c r="G112" t="s">
        <v>1113</v>
      </c>
      <c r="H112" t="s">
        <v>873</v>
      </c>
      <c r="I112" t="s">
        <v>499</v>
      </c>
      <c r="J112" s="363">
        <v>150380.83510786039</v>
      </c>
      <c r="K112" t="s">
        <v>1114</v>
      </c>
    </row>
    <row r="113" spans="1:11">
      <c r="A113" s="419"/>
      <c r="B113" t="s">
        <v>871</v>
      </c>
      <c r="C113" t="s">
        <v>881</v>
      </c>
      <c r="D113" t="s">
        <v>627</v>
      </c>
      <c r="E113" t="s">
        <v>1038</v>
      </c>
      <c r="F113" t="s">
        <v>1113</v>
      </c>
      <c r="G113" t="s">
        <v>1113</v>
      </c>
      <c r="H113" t="s">
        <v>881</v>
      </c>
      <c r="I113" t="s">
        <v>499</v>
      </c>
      <c r="J113" s="363">
        <v>264856.96694750484</v>
      </c>
      <c r="K113" t="s">
        <v>1114</v>
      </c>
    </row>
    <row r="114" spans="1:11">
      <c r="A114" s="419"/>
      <c r="B114" t="s">
        <v>871</v>
      </c>
      <c r="C114" t="s">
        <v>869</v>
      </c>
      <c r="D114" t="s">
        <v>627</v>
      </c>
      <c r="E114" t="s">
        <v>1038</v>
      </c>
      <c r="F114" t="s">
        <v>1113</v>
      </c>
      <c r="G114" t="s">
        <v>1113</v>
      </c>
      <c r="H114" t="s">
        <v>869</v>
      </c>
      <c r="I114" t="s">
        <v>499</v>
      </c>
      <c r="J114" s="363">
        <v>18990994.000555504</v>
      </c>
      <c r="K114" t="s">
        <v>1114</v>
      </c>
    </row>
    <row r="115" spans="1:11">
      <c r="A115" s="419"/>
      <c r="B115" t="s">
        <v>871</v>
      </c>
      <c r="C115" t="s">
        <v>879</v>
      </c>
      <c r="D115" t="s">
        <v>636</v>
      </c>
      <c r="E115" t="s">
        <v>1115</v>
      </c>
      <c r="F115" t="s">
        <v>1113</v>
      </c>
      <c r="G115" t="s">
        <v>1113</v>
      </c>
      <c r="H115" t="s">
        <v>879</v>
      </c>
      <c r="I115" t="s">
        <v>499</v>
      </c>
      <c r="J115" s="363">
        <v>70998.10278030562</v>
      </c>
      <c r="K115" t="s">
        <v>1114</v>
      </c>
    </row>
    <row r="116" spans="1:11">
      <c r="A116" s="419"/>
      <c r="B116" t="s">
        <v>871</v>
      </c>
      <c r="C116" t="s">
        <v>877</v>
      </c>
      <c r="D116" t="s">
        <v>636</v>
      </c>
      <c r="E116" t="s">
        <v>1115</v>
      </c>
      <c r="F116" t="s">
        <v>1113</v>
      </c>
      <c r="G116" t="s">
        <v>1113</v>
      </c>
      <c r="H116" t="s">
        <v>877</v>
      </c>
      <c r="I116" t="s">
        <v>499</v>
      </c>
      <c r="J116" s="363">
        <v>27507.264947614749</v>
      </c>
      <c r="K116" t="s">
        <v>1114</v>
      </c>
    </row>
    <row r="117" spans="1:11">
      <c r="A117" s="419"/>
      <c r="B117" t="s">
        <v>871</v>
      </c>
      <c r="C117" t="s">
        <v>884</v>
      </c>
      <c r="D117" t="s">
        <v>638</v>
      </c>
      <c r="E117" t="s">
        <v>1115</v>
      </c>
      <c r="F117" t="s">
        <v>1113</v>
      </c>
      <c r="G117" t="s">
        <v>1113</v>
      </c>
      <c r="H117" t="s">
        <v>884</v>
      </c>
      <c r="I117" t="s">
        <v>499</v>
      </c>
      <c r="J117" s="363">
        <v>99997.327859585392</v>
      </c>
      <c r="K117" t="s">
        <v>1114</v>
      </c>
    </row>
    <row r="118" spans="1:11">
      <c r="A118" s="419"/>
      <c r="B118" t="s">
        <v>871</v>
      </c>
      <c r="C118" t="s">
        <v>881</v>
      </c>
      <c r="D118" t="s">
        <v>585</v>
      </c>
      <c r="E118" t="s">
        <v>1043</v>
      </c>
      <c r="F118" t="s">
        <v>1113</v>
      </c>
      <c r="G118" t="s">
        <v>1113</v>
      </c>
      <c r="H118" t="s">
        <v>881</v>
      </c>
      <c r="I118" t="s">
        <v>499</v>
      </c>
      <c r="J118" s="363">
        <v>7376070.2249791678</v>
      </c>
      <c r="K118" t="s">
        <v>1114</v>
      </c>
    </row>
    <row r="119" spans="1:11">
      <c r="A119" s="419"/>
      <c r="B119" t="s">
        <v>871</v>
      </c>
      <c r="C119" t="s">
        <v>869</v>
      </c>
      <c r="D119" t="s">
        <v>585</v>
      </c>
      <c r="E119" t="s">
        <v>1043</v>
      </c>
      <c r="F119" t="s">
        <v>1113</v>
      </c>
      <c r="G119" t="s">
        <v>1113</v>
      </c>
      <c r="H119" t="s">
        <v>869</v>
      </c>
      <c r="I119" t="s">
        <v>499</v>
      </c>
      <c r="J119" s="363">
        <v>92.584019998148321</v>
      </c>
      <c r="K119" t="s">
        <v>1114</v>
      </c>
    </row>
    <row r="120" spans="1:11">
      <c r="A120" s="419"/>
      <c r="B120" t="s">
        <v>871</v>
      </c>
      <c r="C120" t="s">
        <v>877</v>
      </c>
      <c r="D120" t="s">
        <v>585</v>
      </c>
      <c r="E120" t="s">
        <v>1043</v>
      </c>
      <c r="F120" t="s">
        <v>1113</v>
      </c>
      <c r="G120" t="s">
        <v>1113</v>
      </c>
      <c r="H120" t="s">
        <v>877</v>
      </c>
      <c r="I120" t="s">
        <v>499</v>
      </c>
      <c r="J120" s="363">
        <v>194294.19498194612</v>
      </c>
      <c r="K120" t="s">
        <v>1114</v>
      </c>
    </row>
    <row r="121" spans="1:11">
      <c r="A121" s="419"/>
      <c r="B121" t="s">
        <v>871</v>
      </c>
      <c r="C121" t="s">
        <v>884</v>
      </c>
      <c r="D121" t="s">
        <v>585</v>
      </c>
      <c r="E121" t="s">
        <v>1043</v>
      </c>
      <c r="F121" t="s">
        <v>1113</v>
      </c>
      <c r="G121" t="s">
        <v>1113</v>
      </c>
      <c r="H121" t="s">
        <v>884</v>
      </c>
      <c r="I121" t="s">
        <v>499</v>
      </c>
      <c r="J121" s="363">
        <v>17842.95898527914</v>
      </c>
      <c r="K121" t="s">
        <v>1114</v>
      </c>
    </row>
    <row r="122" spans="1:11">
      <c r="A122" s="419"/>
      <c r="B122" t="s">
        <v>871</v>
      </c>
      <c r="C122" t="s">
        <v>873</v>
      </c>
      <c r="D122" t="s">
        <v>585</v>
      </c>
      <c r="E122" t="s">
        <v>1043</v>
      </c>
      <c r="F122" t="s">
        <v>1113</v>
      </c>
      <c r="G122" t="s">
        <v>1113</v>
      </c>
      <c r="H122" t="s">
        <v>873</v>
      </c>
      <c r="I122" t="s">
        <v>499</v>
      </c>
      <c r="J122" s="363">
        <v>126471.53967225256</v>
      </c>
      <c r="K122" t="s">
        <v>1114</v>
      </c>
    </row>
    <row r="123" spans="1:11">
      <c r="A123" s="419"/>
      <c r="B123" t="s">
        <v>871</v>
      </c>
      <c r="C123" t="s">
        <v>881</v>
      </c>
      <c r="D123" t="s">
        <v>585</v>
      </c>
      <c r="E123" t="s">
        <v>1041</v>
      </c>
      <c r="F123" t="s">
        <v>1113</v>
      </c>
      <c r="G123" t="s">
        <v>1113</v>
      </c>
      <c r="H123" t="s">
        <v>881</v>
      </c>
      <c r="I123" t="s">
        <v>499</v>
      </c>
      <c r="J123" s="363">
        <v>1676141.0980464772</v>
      </c>
      <c r="K123" t="s">
        <v>1114</v>
      </c>
    </row>
    <row r="124" spans="1:11">
      <c r="A124" s="419"/>
      <c r="B124" t="s">
        <v>871</v>
      </c>
      <c r="C124" t="s">
        <v>884</v>
      </c>
      <c r="D124" t="s">
        <v>585</v>
      </c>
      <c r="E124" t="s">
        <v>1041</v>
      </c>
      <c r="F124" t="s">
        <v>1113</v>
      </c>
      <c r="G124" t="s">
        <v>1113</v>
      </c>
      <c r="H124" t="s">
        <v>884</v>
      </c>
      <c r="I124" t="s">
        <v>499</v>
      </c>
      <c r="J124" s="363">
        <v>370.33607999259328</v>
      </c>
      <c r="K124" t="s">
        <v>1114</v>
      </c>
    </row>
    <row r="125" spans="1:11">
      <c r="A125" s="419"/>
      <c r="B125" t="s">
        <v>871</v>
      </c>
      <c r="C125" t="s">
        <v>873</v>
      </c>
      <c r="D125" t="s">
        <v>585</v>
      </c>
      <c r="E125" t="s">
        <v>1041</v>
      </c>
      <c r="F125" t="s">
        <v>1113</v>
      </c>
      <c r="G125" t="s">
        <v>1113</v>
      </c>
      <c r="H125" t="s">
        <v>873</v>
      </c>
      <c r="I125" t="s">
        <v>499</v>
      </c>
      <c r="J125" s="363">
        <v>26247.949263957038</v>
      </c>
      <c r="K125" t="s">
        <v>1114</v>
      </c>
    </row>
    <row r="126" spans="1:11">
      <c r="A126" s="419"/>
      <c r="B126" t="s">
        <v>871</v>
      </c>
      <c r="C126" t="s">
        <v>881</v>
      </c>
      <c r="D126" t="s">
        <v>585</v>
      </c>
      <c r="E126" t="s">
        <v>1111</v>
      </c>
      <c r="F126" t="s">
        <v>1113</v>
      </c>
      <c r="G126" t="s">
        <v>1113</v>
      </c>
      <c r="H126" t="s">
        <v>881</v>
      </c>
      <c r="I126" t="s">
        <v>499</v>
      </c>
      <c r="J126" s="363">
        <v>4337927.1363762617</v>
      </c>
      <c r="K126" t="s">
        <v>1114</v>
      </c>
    </row>
    <row r="127" spans="1:11">
      <c r="A127" s="419"/>
      <c r="B127" t="s">
        <v>871</v>
      </c>
      <c r="C127" t="s">
        <v>869</v>
      </c>
      <c r="D127" t="s">
        <v>585</v>
      </c>
      <c r="E127" t="s">
        <v>1111</v>
      </c>
      <c r="F127" t="s">
        <v>1113</v>
      </c>
      <c r="G127" t="s">
        <v>1113</v>
      </c>
      <c r="H127" t="s">
        <v>869</v>
      </c>
      <c r="I127" t="s">
        <v>499</v>
      </c>
      <c r="J127" s="363">
        <v>2680042.6627164152</v>
      </c>
      <c r="K127" t="s">
        <v>1114</v>
      </c>
    </row>
    <row r="128" spans="1:11">
      <c r="A128" s="419"/>
      <c r="B128" t="s">
        <v>871</v>
      </c>
      <c r="C128" t="s">
        <v>886</v>
      </c>
      <c r="D128" t="s">
        <v>585</v>
      </c>
      <c r="E128" t="s">
        <v>1111</v>
      </c>
      <c r="F128" t="s">
        <v>1113</v>
      </c>
      <c r="G128" t="s">
        <v>1113</v>
      </c>
      <c r="H128" t="s">
        <v>886</v>
      </c>
      <c r="I128" t="s">
        <v>499</v>
      </c>
      <c r="J128" s="363">
        <v>46305.703175631883</v>
      </c>
      <c r="K128" t="s">
        <v>1114</v>
      </c>
    </row>
    <row r="129" spans="1:11">
      <c r="A129" s="419"/>
      <c r="B129" t="s">
        <v>871</v>
      </c>
      <c r="C129" t="s">
        <v>879</v>
      </c>
      <c r="D129" t="s">
        <v>585</v>
      </c>
      <c r="E129" t="s">
        <v>1111</v>
      </c>
      <c r="F129" t="s">
        <v>1113</v>
      </c>
      <c r="G129" t="s">
        <v>1113</v>
      </c>
      <c r="H129" t="s">
        <v>879</v>
      </c>
      <c r="I129" t="s">
        <v>499</v>
      </c>
      <c r="J129" s="363">
        <v>27075.039348208498</v>
      </c>
      <c r="K129" t="s">
        <v>1114</v>
      </c>
    </row>
    <row r="130" spans="1:11">
      <c r="A130" s="419"/>
      <c r="B130" t="s">
        <v>871</v>
      </c>
      <c r="C130" t="s">
        <v>877</v>
      </c>
      <c r="D130" t="s">
        <v>585</v>
      </c>
      <c r="E130" t="s">
        <v>1111</v>
      </c>
      <c r="F130" t="s">
        <v>1113</v>
      </c>
      <c r="G130" t="s">
        <v>1113</v>
      </c>
      <c r="H130" t="s">
        <v>877</v>
      </c>
      <c r="I130" t="s">
        <v>499</v>
      </c>
      <c r="J130" s="363">
        <v>355595.77816868806</v>
      </c>
      <c r="K130" t="s">
        <v>1114</v>
      </c>
    </row>
    <row r="131" spans="1:11">
      <c r="A131" s="419"/>
      <c r="B131" t="s">
        <v>871</v>
      </c>
      <c r="C131" t="s">
        <v>884</v>
      </c>
      <c r="D131" t="s">
        <v>585</v>
      </c>
      <c r="E131" t="s">
        <v>1111</v>
      </c>
      <c r="F131" t="s">
        <v>1113</v>
      </c>
      <c r="G131" t="s">
        <v>1113</v>
      </c>
      <c r="H131" t="s">
        <v>884</v>
      </c>
      <c r="I131" t="s">
        <v>499</v>
      </c>
      <c r="J131" s="363">
        <v>2661656.8188130725</v>
      </c>
      <c r="K131" t="s">
        <v>1114</v>
      </c>
    </row>
    <row r="132" spans="1:11">
      <c r="A132" s="419"/>
      <c r="B132" t="s">
        <v>871</v>
      </c>
      <c r="C132" t="s">
        <v>873</v>
      </c>
      <c r="D132" t="s">
        <v>585</v>
      </c>
      <c r="E132" t="s">
        <v>1111</v>
      </c>
      <c r="F132" t="s">
        <v>1113</v>
      </c>
      <c r="G132" t="s">
        <v>1113</v>
      </c>
      <c r="H132" t="s">
        <v>873</v>
      </c>
      <c r="I132" t="s">
        <v>499</v>
      </c>
      <c r="J132" s="363">
        <v>73008.036292935838</v>
      </c>
      <c r="K132" t="s">
        <v>1114</v>
      </c>
    </row>
    <row r="133" spans="1:11">
      <c r="A133" s="419"/>
      <c r="B133" t="s">
        <v>871</v>
      </c>
      <c r="C133" t="s">
        <v>875</v>
      </c>
      <c r="D133" t="s">
        <v>585</v>
      </c>
      <c r="E133" t="s">
        <v>1111</v>
      </c>
      <c r="F133" t="s">
        <v>1113</v>
      </c>
      <c r="G133" t="s">
        <v>1113</v>
      </c>
      <c r="H133" t="s">
        <v>875</v>
      </c>
      <c r="I133" t="s">
        <v>499</v>
      </c>
      <c r="J133" s="363">
        <v>5185.8809369502824</v>
      </c>
      <c r="K133" t="s">
        <v>1114</v>
      </c>
    </row>
    <row r="134" spans="1:11">
      <c r="A134" s="419"/>
      <c r="B134" t="s">
        <v>871</v>
      </c>
      <c r="C134" t="s">
        <v>869</v>
      </c>
      <c r="D134" t="s">
        <v>627</v>
      </c>
      <c r="E134" t="s">
        <v>1074</v>
      </c>
      <c r="F134" t="s">
        <v>1113</v>
      </c>
      <c r="G134" t="s">
        <v>1113</v>
      </c>
      <c r="H134" t="s">
        <v>869</v>
      </c>
      <c r="I134" t="s">
        <v>499</v>
      </c>
      <c r="J134" s="363">
        <v>4357034.0246273493</v>
      </c>
      <c r="K134" t="s">
        <v>1114</v>
      </c>
    </row>
    <row r="135" spans="1:11">
      <c r="A135" s="419"/>
      <c r="B135" t="s">
        <v>871</v>
      </c>
      <c r="C135" t="s">
        <v>879</v>
      </c>
      <c r="D135" t="s">
        <v>627</v>
      </c>
      <c r="E135" t="s">
        <v>1074</v>
      </c>
      <c r="F135" t="s">
        <v>1113</v>
      </c>
      <c r="G135" t="s">
        <v>1113</v>
      </c>
      <c r="H135" t="s">
        <v>879</v>
      </c>
      <c r="I135" t="s">
        <v>499</v>
      </c>
      <c r="J135" s="363">
        <v>292.71363762614573</v>
      </c>
      <c r="K135" t="s">
        <v>1114</v>
      </c>
    </row>
    <row r="136" spans="1:11">
      <c r="A136" s="419"/>
      <c r="B136" t="s">
        <v>871</v>
      </c>
      <c r="C136" t="s">
        <v>877</v>
      </c>
      <c r="D136" t="s">
        <v>627</v>
      </c>
      <c r="E136" t="s">
        <v>1074</v>
      </c>
      <c r="F136" t="s">
        <v>1113</v>
      </c>
      <c r="G136" t="s">
        <v>1113</v>
      </c>
      <c r="H136" t="s">
        <v>877</v>
      </c>
      <c r="I136" t="s">
        <v>499</v>
      </c>
      <c r="J136" s="363">
        <v>7.4067215998518652</v>
      </c>
      <c r="K136" t="s">
        <v>1114</v>
      </c>
    </row>
    <row r="137" spans="1:11">
      <c r="A137" s="419"/>
      <c r="B137" t="s">
        <v>871</v>
      </c>
      <c r="C137" t="s">
        <v>884</v>
      </c>
      <c r="D137" t="s">
        <v>627</v>
      </c>
      <c r="E137" t="s">
        <v>1074</v>
      </c>
      <c r="F137" t="s">
        <v>1113</v>
      </c>
      <c r="G137" t="s">
        <v>1113</v>
      </c>
      <c r="H137" t="s">
        <v>884</v>
      </c>
      <c r="I137" t="s">
        <v>499</v>
      </c>
      <c r="J137" s="363">
        <v>1697082.0664753262</v>
      </c>
      <c r="K137" t="s">
        <v>1114</v>
      </c>
    </row>
    <row r="138" spans="1:11">
      <c r="A138" s="419"/>
      <c r="B138" t="s">
        <v>871</v>
      </c>
      <c r="C138" t="s">
        <v>881</v>
      </c>
      <c r="D138" t="s">
        <v>1069</v>
      </c>
      <c r="E138" t="s">
        <v>1074</v>
      </c>
      <c r="F138" t="s">
        <v>1113</v>
      </c>
      <c r="G138" t="s">
        <v>1113</v>
      </c>
      <c r="H138" t="s">
        <v>881</v>
      </c>
      <c r="I138" t="s">
        <v>499</v>
      </c>
      <c r="J138" s="363">
        <v>14242.125729099156</v>
      </c>
      <c r="K138" t="s">
        <v>1114</v>
      </c>
    </row>
    <row r="139" spans="1:11">
      <c r="A139" s="419"/>
      <c r="B139" t="s">
        <v>871</v>
      </c>
      <c r="C139" t="s">
        <v>869</v>
      </c>
      <c r="D139" t="s">
        <v>1069</v>
      </c>
      <c r="E139" t="s">
        <v>1074</v>
      </c>
      <c r="F139" t="s">
        <v>1113</v>
      </c>
      <c r="G139" t="s">
        <v>1113</v>
      </c>
      <c r="H139" t="s">
        <v>869</v>
      </c>
      <c r="I139" t="s">
        <v>499</v>
      </c>
      <c r="J139" s="363">
        <v>790019.44264419959</v>
      </c>
      <c r="K139" t="s">
        <v>1114</v>
      </c>
    </row>
    <row r="140" spans="1:11">
      <c r="A140" s="419"/>
      <c r="B140" t="s">
        <v>871</v>
      </c>
      <c r="C140" t="s">
        <v>881</v>
      </c>
      <c r="D140" t="s">
        <v>1068</v>
      </c>
      <c r="E140" s="365" t="s">
        <v>1074</v>
      </c>
      <c r="F140" t="s">
        <v>1113</v>
      </c>
      <c r="G140" t="s">
        <v>1113</v>
      </c>
      <c r="H140" t="s">
        <v>881</v>
      </c>
      <c r="I140" t="s">
        <v>499</v>
      </c>
      <c r="J140" s="363">
        <v>94704.9347282659</v>
      </c>
      <c r="K140" t="s">
        <v>1114</v>
      </c>
    </row>
    <row r="141" spans="1:11">
      <c r="A141" s="419"/>
      <c r="B141" t="s">
        <v>871</v>
      </c>
      <c r="C141" t="s">
        <v>869</v>
      </c>
      <c r="D141" t="s">
        <v>1068</v>
      </c>
      <c r="E141" t="s">
        <v>1074</v>
      </c>
      <c r="F141" t="s">
        <v>1113</v>
      </c>
      <c r="G141" t="s">
        <v>1113</v>
      </c>
      <c r="H141" t="s">
        <v>869</v>
      </c>
      <c r="I141" t="s">
        <v>499</v>
      </c>
      <c r="J141" s="363">
        <v>223518.24831034162</v>
      </c>
      <c r="K141" t="s">
        <v>1114</v>
      </c>
    </row>
    <row r="142" spans="1:11">
      <c r="A142" s="419"/>
      <c r="B142" t="s">
        <v>871</v>
      </c>
      <c r="C142" t="s">
        <v>877</v>
      </c>
      <c r="D142" t="s">
        <v>1068</v>
      </c>
      <c r="E142" t="s">
        <v>1074</v>
      </c>
      <c r="F142" t="s">
        <v>1113</v>
      </c>
      <c r="G142" t="s">
        <v>1113</v>
      </c>
      <c r="H142" t="s">
        <v>877</v>
      </c>
      <c r="I142" t="s">
        <v>499</v>
      </c>
      <c r="J142" s="363">
        <v>81299.138968614017</v>
      </c>
      <c r="K142" t="s">
        <v>1114</v>
      </c>
    </row>
    <row r="143" spans="1:11">
      <c r="A143" s="419"/>
      <c r="B143" t="s">
        <v>871</v>
      </c>
      <c r="C143" t="s">
        <v>869</v>
      </c>
      <c r="D143" t="s">
        <v>1070</v>
      </c>
      <c r="E143" t="s">
        <v>1074</v>
      </c>
      <c r="F143" t="s">
        <v>1113</v>
      </c>
      <c r="G143" t="s">
        <v>1113</v>
      </c>
      <c r="H143" t="s">
        <v>869</v>
      </c>
      <c r="I143" t="s">
        <v>499</v>
      </c>
      <c r="J143" s="363">
        <v>33143.597815017129</v>
      </c>
      <c r="K143" t="s">
        <v>1114</v>
      </c>
    </row>
    <row r="144" spans="1:11">
      <c r="A144" s="419"/>
      <c r="B144" t="s">
        <v>871</v>
      </c>
      <c r="C144" t="s">
        <v>881</v>
      </c>
      <c r="D144" t="s">
        <v>585</v>
      </c>
      <c r="E144" t="s">
        <v>1116</v>
      </c>
      <c r="F144" t="s">
        <v>1113</v>
      </c>
      <c r="G144" t="s">
        <v>1113</v>
      </c>
      <c r="H144" t="s">
        <v>881</v>
      </c>
      <c r="I144" t="s">
        <v>499</v>
      </c>
      <c r="J144" s="363">
        <v>195205.0087954819</v>
      </c>
      <c r="K144" t="s">
        <v>1114</v>
      </c>
    </row>
    <row r="145" spans="1:13">
      <c r="A145" s="419"/>
      <c r="B145" t="s">
        <v>871</v>
      </c>
      <c r="C145" t="s">
        <v>869</v>
      </c>
      <c r="D145" t="s">
        <v>585</v>
      </c>
      <c r="E145" t="s">
        <v>1116</v>
      </c>
      <c r="F145" t="s">
        <v>1113</v>
      </c>
      <c r="G145" t="s">
        <v>1113</v>
      </c>
      <c r="H145" t="s">
        <v>869</v>
      </c>
      <c r="I145" t="s">
        <v>499</v>
      </c>
      <c r="J145" s="363">
        <v>249844.4866216091</v>
      </c>
      <c r="K145" t="s">
        <v>1114</v>
      </c>
    </row>
    <row r="146" spans="1:13">
      <c r="A146" s="419"/>
      <c r="B146" t="s">
        <v>871</v>
      </c>
      <c r="C146" t="s">
        <v>886</v>
      </c>
      <c r="D146" t="s">
        <v>585</v>
      </c>
      <c r="E146" t="s">
        <v>1116</v>
      </c>
      <c r="F146" t="s">
        <v>1113</v>
      </c>
      <c r="G146" t="s">
        <v>1113</v>
      </c>
      <c r="H146" t="s">
        <v>886</v>
      </c>
      <c r="I146" t="s">
        <v>499</v>
      </c>
      <c r="J146" s="363">
        <v>6918.8223312656228</v>
      </c>
      <c r="K146" t="s">
        <v>1114</v>
      </c>
    </row>
    <row r="147" spans="1:13">
      <c r="A147" s="419"/>
      <c r="B147" t="s">
        <v>871</v>
      </c>
      <c r="C147" t="s">
        <v>879</v>
      </c>
      <c r="D147" t="s">
        <v>585</v>
      </c>
      <c r="E147" t="s">
        <v>1116</v>
      </c>
      <c r="F147" t="s">
        <v>1113</v>
      </c>
      <c r="G147" t="s">
        <v>1113</v>
      </c>
      <c r="H147" t="s">
        <v>879</v>
      </c>
      <c r="I147" t="s">
        <v>499</v>
      </c>
      <c r="J147" s="363">
        <v>911.57300249976845</v>
      </c>
      <c r="K147" t="s">
        <v>1114</v>
      </c>
    </row>
    <row r="148" spans="1:13">
      <c r="A148" s="419"/>
      <c r="B148" t="s">
        <v>871</v>
      </c>
      <c r="C148" t="s">
        <v>877</v>
      </c>
      <c r="D148" t="s">
        <v>585</v>
      </c>
      <c r="E148" t="s">
        <v>1116</v>
      </c>
      <c r="F148" t="s">
        <v>1113</v>
      </c>
      <c r="G148" t="s">
        <v>1113</v>
      </c>
      <c r="H148" t="s">
        <v>877</v>
      </c>
      <c r="I148" t="s">
        <v>499</v>
      </c>
      <c r="J148" s="363">
        <v>9635.9133413572818</v>
      </c>
      <c r="K148" t="s">
        <v>1114</v>
      </c>
    </row>
    <row r="149" spans="1:13">
      <c r="A149" s="419"/>
      <c r="B149" t="s">
        <v>871</v>
      </c>
      <c r="C149" t="s">
        <v>884</v>
      </c>
      <c r="D149" t="s">
        <v>585</v>
      </c>
      <c r="E149" t="s">
        <v>1116</v>
      </c>
      <c r="F149" t="s">
        <v>1113</v>
      </c>
      <c r="G149" t="s">
        <v>1113</v>
      </c>
      <c r="H149" t="s">
        <v>884</v>
      </c>
      <c r="I149" t="s">
        <v>499</v>
      </c>
      <c r="J149" s="363">
        <v>272635.00601796131</v>
      </c>
      <c r="K149" t="s">
        <v>1114</v>
      </c>
    </row>
    <row r="150" spans="1:13">
      <c r="A150" s="419"/>
      <c r="B150" t="s">
        <v>871</v>
      </c>
      <c r="C150" t="s">
        <v>873</v>
      </c>
      <c r="D150" t="s">
        <v>585</v>
      </c>
      <c r="E150" t="s">
        <v>1116</v>
      </c>
      <c r="F150" t="s">
        <v>1113</v>
      </c>
      <c r="G150" t="s">
        <v>1113</v>
      </c>
      <c r="H150" t="s">
        <v>873</v>
      </c>
      <c r="I150" t="s">
        <v>499</v>
      </c>
      <c r="J150" s="363">
        <v>1978.4927321544301</v>
      </c>
      <c r="K150" t="s">
        <v>1114</v>
      </c>
    </row>
    <row r="151" spans="1:13">
      <c r="A151" s="419"/>
      <c r="B151" t="s">
        <v>871</v>
      </c>
      <c r="C151" t="s">
        <v>869</v>
      </c>
      <c r="D151" t="s">
        <v>636</v>
      </c>
      <c r="E151" t="s">
        <v>1117</v>
      </c>
      <c r="F151" t="s">
        <v>1113</v>
      </c>
      <c r="G151" t="s">
        <v>1113</v>
      </c>
      <c r="H151" t="s">
        <v>869</v>
      </c>
      <c r="I151" t="s">
        <v>499</v>
      </c>
      <c r="J151" s="363">
        <v>16974703.296629008</v>
      </c>
      <c r="K151" t="s">
        <v>1113</v>
      </c>
      <c r="L151">
        <v>51374.87</v>
      </c>
      <c r="M151" t="s">
        <v>494</v>
      </c>
    </row>
    <row r="152" spans="1:13">
      <c r="A152" s="419"/>
      <c r="B152" t="s">
        <v>871</v>
      </c>
      <c r="C152" t="s">
        <v>879</v>
      </c>
      <c r="D152" t="s">
        <v>636</v>
      </c>
      <c r="E152" t="s">
        <v>1117</v>
      </c>
      <c r="F152" t="s">
        <v>1113</v>
      </c>
      <c r="G152" t="s">
        <v>1113</v>
      </c>
      <c r="H152" t="s">
        <v>879</v>
      </c>
      <c r="I152" t="s">
        <v>499</v>
      </c>
      <c r="J152" s="363">
        <v>189423.29975642581</v>
      </c>
      <c r="K152" t="s">
        <v>1113</v>
      </c>
      <c r="L152">
        <v>573.29999999999995</v>
      </c>
      <c r="M152" t="s">
        <v>494</v>
      </c>
    </row>
    <row r="153" spans="1:13">
      <c r="A153" s="419"/>
      <c r="B153" t="s">
        <v>871</v>
      </c>
      <c r="C153" t="s">
        <v>877</v>
      </c>
      <c r="D153" t="s">
        <v>636</v>
      </c>
      <c r="E153" t="s">
        <v>1117</v>
      </c>
      <c r="F153" t="s">
        <v>1113</v>
      </c>
      <c r="G153" t="s">
        <v>1113</v>
      </c>
      <c r="H153" t="s">
        <v>877</v>
      </c>
      <c r="I153" t="s">
        <v>499</v>
      </c>
      <c r="J153" s="363">
        <v>1538409.2753007137</v>
      </c>
      <c r="K153" t="s">
        <v>1113</v>
      </c>
      <c r="L153">
        <v>4656.08</v>
      </c>
      <c r="M153" t="s">
        <v>494</v>
      </c>
    </row>
    <row r="154" spans="1:13" ht="16.5">
      <c r="A154" s="419"/>
      <c r="B154" s="361" t="s">
        <v>657</v>
      </c>
      <c r="C154" t="s">
        <v>810</v>
      </c>
      <c r="D154" t="s">
        <v>1067</v>
      </c>
      <c r="E154" t="s">
        <v>1074</v>
      </c>
      <c r="F154" t="s">
        <v>1113</v>
      </c>
      <c r="G154" t="s">
        <v>1113</v>
      </c>
      <c r="H154" t="s">
        <v>810</v>
      </c>
      <c r="I154" t="s">
        <v>499</v>
      </c>
      <c r="J154" s="363">
        <v>1296.1762799740764</v>
      </c>
      <c r="K154" t="s">
        <v>1110</v>
      </c>
    </row>
    <row r="155" spans="1:13" ht="16.5">
      <c r="A155" s="419"/>
      <c r="B155" s="502" t="s">
        <v>657</v>
      </c>
      <c r="C155" t="s">
        <v>708</v>
      </c>
      <c r="D155" t="s">
        <v>1067</v>
      </c>
      <c r="E155" t="s">
        <v>1074</v>
      </c>
      <c r="F155" t="s">
        <v>1113</v>
      </c>
      <c r="G155" t="s">
        <v>1113</v>
      </c>
      <c r="H155" t="s">
        <v>708</v>
      </c>
      <c r="I155" t="s">
        <v>499</v>
      </c>
      <c r="J155" s="363">
        <v>1296.1762799740764</v>
      </c>
      <c r="K155" t="s">
        <v>1110</v>
      </c>
    </row>
    <row r="156" spans="1:13" ht="16.5">
      <c r="A156" s="419"/>
      <c r="B156" s="502" t="s">
        <v>657</v>
      </c>
      <c r="C156" t="s">
        <v>712</v>
      </c>
      <c r="D156" t="s">
        <v>1067</v>
      </c>
      <c r="E156" t="s">
        <v>1074</v>
      </c>
      <c r="F156" t="s">
        <v>1113</v>
      </c>
      <c r="G156" t="s">
        <v>1113</v>
      </c>
      <c r="H156" t="s">
        <v>712</v>
      </c>
      <c r="I156" t="s">
        <v>499</v>
      </c>
      <c r="J156" s="363">
        <v>1296.1762799740764</v>
      </c>
      <c r="K156" t="s">
        <v>1110</v>
      </c>
    </row>
    <row r="157" spans="1:13" ht="16.5">
      <c r="A157" s="419"/>
      <c r="B157" s="502" t="s">
        <v>657</v>
      </c>
      <c r="C157" t="s">
        <v>668</v>
      </c>
      <c r="D157" t="s">
        <v>1067</v>
      </c>
      <c r="E157" t="s">
        <v>1074</v>
      </c>
      <c r="F157" t="s">
        <v>1113</v>
      </c>
      <c r="G157" t="s">
        <v>1113</v>
      </c>
      <c r="H157" t="s">
        <v>668</v>
      </c>
      <c r="I157" t="s">
        <v>499</v>
      </c>
      <c r="J157" s="363">
        <v>1296.1762799740764</v>
      </c>
      <c r="K157" t="s">
        <v>1110</v>
      </c>
    </row>
    <row r="158" spans="1:13" ht="16.5">
      <c r="A158" s="419"/>
      <c r="B158" s="502" t="s">
        <v>657</v>
      </c>
      <c r="C158" t="s">
        <v>861</v>
      </c>
      <c r="D158" t="s">
        <v>1067</v>
      </c>
      <c r="E158" t="s">
        <v>1074</v>
      </c>
      <c r="F158" t="s">
        <v>1113</v>
      </c>
      <c r="G158" t="s">
        <v>1113</v>
      </c>
      <c r="H158" t="s">
        <v>861</v>
      </c>
      <c r="I158" t="s">
        <v>499</v>
      </c>
      <c r="J158" s="363">
        <v>1296.1762799740764</v>
      </c>
      <c r="K158" t="s">
        <v>1110</v>
      </c>
    </row>
    <row r="159" spans="1:13" ht="16.5">
      <c r="A159" s="419"/>
      <c r="B159" s="502" t="s">
        <v>657</v>
      </c>
      <c r="C159" t="s">
        <v>761</v>
      </c>
      <c r="D159" t="s">
        <v>1067</v>
      </c>
      <c r="E159" t="s">
        <v>1074</v>
      </c>
      <c r="F159" t="s">
        <v>1113</v>
      </c>
      <c r="G159" t="s">
        <v>1113</v>
      </c>
      <c r="H159" t="s">
        <v>761</v>
      </c>
      <c r="I159" t="s">
        <v>499</v>
      </c>
      <c r="J159" s="363">
        <v>1296.1762799740764</v>
      </c>
      <c r="K159" t="s">
        <v>1110</v>
      </c>
    </row>
    <row r="160" spans="1:13" ht="16.5">
      <c r="A160" s="419"/>
      <c r="B160" s="502" t="s">
        <v>657</v>
      </c>
      <c r="C160" t="s">
        <v>788</v>
      </c>
      <c r="D160" t="s">
        <v>1067</v>
      </c>
      <c r="E160" t="s">
        <v>1074</v>
      </c>
      <c r="F160" t="s">
        <v>1113</v>
      </c>
      <c r="G160" t="s">
        <v>1113</v>
      </c>
      <c r="H160" t="s">
        <v>788</v>
      </c>
      <c r="I160" t="s">
        <v>499</v>
      </c>
      <c r="J160" s="363">
        <v>1296.1762799740764</v>
      </c>
      <c r="K160" t="s">
        <v>1110</v>
      </c>
    </row>
    <row r="161" spans="1:11" ht="16.5">
      <c r="A161" s="419"/>
      <c r="B161" s="502" t="s">
        <v>657</v>
      </c>
      <c r="C161" t="s">
        <v>863</v>
      </c>
      <c r="D161" t="s">
        <v>1067</v>
      </c>
      <c r="E161" t="s">
        <v>1074</v>
      </c>
      <c r="F161" t="s">
        <v>1113</v>
      </c>
      <c r="G161" t="s">
        <v>1113</v>
      </c>
      <c r="H161" t="s">
        <v>863</v>
      </c>
      <c r="I161" t="s">
        <v>499</v>
      </c>
      <c r="J161" s="363">
        <v>1296.1762799740764</v>
      </c>
      <c r="K161" t="s">
        <v>1110</v>
      </c>
    </row>
    <row r="162" spans="1:11" ht="16.5">
      <c r="A162" s="419"/>
      <c r="B162" s="502" t="s">
        <v>657</v>
      </c>
      <c r="C162" t="s">
        <v>757</v>
      </c>
      <c r="D162" t="s">
        <v>1067</v>
      </c>
      <c r="E162" t="s">
        <v>1074</v>
      </c>
      <c r="F162" t="s">
        <v>1113</v>
      </c>
      <c r="G162" t="s">
        <v>1113</v>
      </c>
      <c r="H162" t="s">
        <v>757</v>
      </c>
      <c r="I162" t="s">
        <v>499</v>
      </c>
      <c r="J162" s="363">
        <v>1296.1762799740764</v>
      </c>
      <c r="K162" t="s">
        <v>1110</v>
      </c>
    </row>
    <row r="163" spans="1:11" ht="16.5">
      <c r="A163" s="419"/>
      <c r="B163" s="502" t="s">
        <v>657</v>
      </c>
      <c r="C163" t="s">
        <v>706</v>
      </c>
      <c r="D163" t="s">
        <v>1067</v>
      </c>
      <c r="E163" t="s">
        <v>1074</v>
      </c>
      <c r="F163" t="s">
        <v>1113</v>
      </c>
      <c r="G163" t="s">
        <v>1113</v>
      </c>
      <c r="H163" t="s">
        <v>706</v>
      </c>
      <c r="I163" t="s">
        <v>499</v>
      </c>
      <c r="J163" s="363">
        <v>1296.1762799740764</v>
      </c>
      <c r="K163" t="s">
        <v>1110</v>
      </c>
    </row>
    <row r="164" spans="1:11" ht="16.5">
      <c r="A164" s="419"/>
      <c r="B164" s="502" t="s">
        <v>657</v>
      </c>
      <c r="C164" t="s">
        <v>714</v>
      </c>
      <c r="D164" t="s">
        <v>1067</v>
      </c>
      <c r="E164" t="s">
        <v>1074</v>
      </c>
      <c r="F164" t="s">
        <v>1113</v>
      </c>
      <c r="G164" t="s">
        <v>1113</v>
      </c>
      <c r="H164" t="s">
        <v>714</v>
      </c>
      <c r="I164" t="s">
        <v>499</v>
      </c>
      <c r="J164" s="363">
        <v>12961.762799740764</v>
      </c>
      <c r="K164" t="s">
        <v>1110</v>
      </c>
    </row>
    <row r="165" spans="1:11" ht="16.5">
      <c r="A165" s="419"/>
      <c r="B165" s="502" t="s">
        <v>657</v>
      </c>
      <c r="C165" t="s">
        <v>828</v>
      </c>
      <c r="D165" t="s">
        <v>1067</v>
      </c>
      <c r="E165" t="s">
        <v>1074</v>
      </c>
      <c r="F165" t="s">
        <v>1113</v>
      </c>
      <c r="G165" t="s">
        <v>1113</v>
      </c>
      <c r="H165" t="s">
        <v>828</v>
      </c>
      <c r="I165" t="s">
        <v>499</v>
      </c>
      <c r="J165" s="363">
        <v>1296.1762799740764</v>
      </c>
      <c r="K165" t="s">
        <v>1110</v>
      </c>
    </row>
    <row r="166" spans="1:11" ht="16.5">
      <c r="A166" s="419"/>
      <c r="B166" s="502" t="s">
        <v>657</v>
      </c>
      <c r="C166" t="s">
        <v>654</v>
      </c>
      <c r="D166" t="s">
        <v>1067</v>
      </c>
      <c r="E166" t="s">
        <v>1074</v>
      </c>
      <c r="F166" t="s">
        <v>1113</v>
      </c>
      <c r="G166" t="s">
        <v>1113</v>
      </c>
      <c r="H166" t="s">
        <v>654</v>
      </c>
      <c r="I166" t="s">
        <v>499</v>
      </c>
      <c r="J166" s="363">
        <v>1296.1762799740764</v>
      </c>
      <c r="K166" t="s">
        <v>1110</v>
      </c>
    </row>
    <row r="167" spans="1:11" ht="16.5">
      <c r="A167" s="419"/>
      <c r="B167" s="502" t="s">
        <v>657</v>
      </c>
      <c r="C167" t="s">
        <v>704</v>
      </c>
      <c r="D167" t="s">
        <v>1067</v>
      </c>
      <c r="E167" t="s">
        <v>1074</v>
      </c>
      <c r="F167" t="s">
        <v>1113</v>
      </c>
      <c r="G167" t="s">
        <v>1113</v>
      </c>
      <c r="H167" t="s">
        <v>704</v>
      </c>
      <c r="I167" t="s">
        <v>499</v>
      </c>
      <c r="J167" s="363">
        <v>0</v>
      </c>
      <c r="K167" t="s">
        <v>1110</v>
      </c>
    </row>
    <row r="168" spans="1:11" ht="16.5">
      <c r="A168" s="419"/>
      <c r="B168" s="502" t="s">
        <v>657</v>
      </c>
      <c r="C168" t="s">
        <v>769</v>
      </c>
      <c r="D168" t="s">
        <v>1067</v>
      </c>
      <c r="E168" t="s">
        <v>1074</v>
      </c>
      <c r="F168" t="s">
        <v>1113</v>
      </c>
      <c r="G168" t="s">
        <v>1113</v>
      </c>
      <c r="H168" t="s">
        <v>769</v>
      </c>
      <c r="I168" t="s">
        <v>499</v>
      </c>
      <c r="J168" s="363">
        <v>1296.1762799740764</v>
      </c>
      <c r="K168" t="s">
        <v>1110</v>
      </c>
    </row>
    <row r="169" spans="1:11" ht="16.5">
      <c r="A169" s="419"/>
      <c r="B169" s="502" t="s">
        <v>657</v>
      </c>
      <c r="C169" t="s">
        <v>846</v>
      </c>
      <c r="D169" t="s">
        <v>1067</v>
      </c>
      <c r="E169" t="s">
        <v>1074</v>
      </c>
      <c r="F169" t="s">
        <v>1113</v>
      </c>
      <c r="G169" t="s">
        <v>1113</v>
      </c>
      <c r="H169" t="s">
        <v>846</v>
      </c>
      <c r="I169" t="s">
        <v>499</v>
      </c>
      <c r="J169" s="363">
        <v>1296.1762799740764</v>
      </c>
      <c r="K169" t="s">
        <v>1110</v>
      </c>
    </row>
    <row r="170" spans="1:11" ht="16.5">
      <c r="A170" s="419"/>
      <c r="B170" s="502" t="s">
        <v>657</v>
      </c>
      <c r="C170" t="s">
        <v>753</v>
      </c>
      <c r="D170" t="s">
        <v>1067</v>
      </c>
      <c r="E170" t="s">
        <v>1074</v>
      </c>
      <c r="F170" t="s">
        <v>1113</v>
      </c>
      <c r="G170" t="s">
        <v>1113</v>
      </c>
      <c r="H170" t="s">
        <v>753</v>
      </c>
      <c r="I170" t="s">
        <v>499</v>
      </c>
      <c r="J170" s="363">
        <v>0</v>
      </c>
      <c r="K170" t="s">
        <v>1110</v>
      </c>
    </row>
    <row r="171" spans="1:11" ht="16.5">
      <c r="A171" s="419"/>
      <c r="B171" s="502" t="s">
        <v>657</v>
      </c>
      <c r="C171" t="s">
        <v>689</v>
      </c>
      <c r="D171" t="s">
        <v>1067</v>
      </c>
      <c r="E171" t="s">
        <v>1074</v>
      </c>
      <c r="F171" t="s">
        <v>1113</v>
      </c>
      <c r="G171" t="s">
        <v>1113</v>
      </c>
      <c r="H171" t="s">
        <v>689</v>
      </c>
      <c r="I171" t="s">
        <v>499</v>
      </c>
      <c r="J171" s="363">
        <v>1296.1762799740764</v>
      </c>
      <c r="K171" t="s">
        <v>1110</v>
      </c>
    </row>
    <row r="172" spans="1:11" ht="16.5">
      <c r="A172" s="419"/>
      <c r="B172" s="502" t="s">
        <v>657</v>
      </c>
      <c r="C172" t="s">
        <v>784</v>
      </c>
      <c r="D172" t="s">
        <v>1067</v>
      </c>
      <c r="E172" t="s">
        <v>1074</v>
      </c>
      <c r="F172" t="s">
        <v>1113</v>
      </c>
      <c r="G172" t="s">
        <v>1113</v>
      </c>
      <c r="H172" t="s">
        <v>784</v>
      </c>
      <c r="I172" t="s">
        <v>499</v>
      </c>
      <c r="J172" s="363">
        <v>1296.1762799740764</v>
      </c>
      <c r="K172" t="s">
        <v>1110</v>
      </c>
    </row>
    <row r="173" spans="1:11" ht="16.5">
      <c r="A173" s="419"/>
      <c r="B173" s="502" t="s">
        <v>657</v>
      </c>
      <c r="C173" t="s">
        <v>718</v>
      </c>
      <c r="D173" t="s">
        <v>1067</v>
      </c>
      <c r="E173" t="s">
        <v>1074</v>
      </c>
      <c r="F173" t="s">
        <v>1113</v>
      </c>
      <c r="G173" t="s">
        <v>1113</v>
      </c>
      <c r="H173" t="s">
        <v>718</v>
      </c>
      <c r="I173" t="s">
        <v>499</v>
      </c>
      <c r="J173" s="363">
        <v>1296.1762799740764</v>
      </c>
      <c r="K173" t="s">
        <v>1110</v>
      </c>
    </row>
    <row r="174" spans="1:11" ht="16.5">
      <c r="A174" s="419"/>
      <c r="B174" s="502" t="s">
        <v>657</v>
      </c>
      <c r="C174" t="s">
        <v>759</v>
      </c>
      <c r="D174" t="s">
        <v>1067</v>
      </c>
      <c r="E174" t="s">
        <v>1074</v>
      </c>
      <c r="F174" s="362" t="s">
        <v>1110</v>
      </c>
      <c r="G174" s="362" t="s">
        <v>1110</v>
      </c>
      <c r="I174" t="s">
        <v>499</v>
      </c>
      <c r="J174" s="363">
        <v>0</v>
      </c>
      <c r="K174" t="s">
        <v>1110</v>
      </c>
    </row>
    <row r="175" spans="1:11" ht="16.5">
      <c r="A175" s="419"/>
      <c r="B175" s="502" t="s">
        <v>657</v>
      </c>
      <c r="C175" t="s">
        <v>680</v>
      </c>
      <c r="D175" t="s">
        <v>1067</v>
      </c>
      <c r="E175" t="s">
        <v>1074</v>
      </c>
      <c r="F175" t="s">
        <v>1113</v>
      </c>
      <c r="G175" t="s">
        <v>1113</v>
      </c>
      <c r="H175" t="s">
        <v>680</v>
      </c>
      <c r="I175" t="s">
        <v>499</v>
      </c>
      <c r="J175" s="363">
        <v>0</v>
      </c>
      <c r="K175" t="s">
        <v>1110</v>
      </c>
    </row>
    <row r="176" spans="1:11" ht="16.5">
      <c r="A176" s="419"/>
      <c r="B176" s="502" t="s">
        <v>657</v>
      </c>
      <c r="C176" t="s">
        <v>720</v>
      </c>
      <c r="D176" t="s">
        <v>1067</v>
      </c>
      <c r="E176" t="s">
        <v>1074</v>
      </c>
      <c r="F176" t="s">
        <v>1113</v>
      </c>
      <c r="G176" t="s">
        <v>1113</v>
      </c>
      <c r="H176" t="s">
        <v>720</v>
      </c>
      <c r="I176" t="s">
        <v>499</v>
      </c>
      <c r="J176" s="363">
        <v>1296.1762799740764</v>
      </c>
      <c r="K176" t="s">
        <v>1110</v>
      </c>
    </row>
    <row r="177" spans="1:11" ht="16.5">
      <c r="A177" s="419"/>
      <c r="B177" s="502" t="s">
        <v>657</v>
      </c>
      <c r="C177" t="s">
        <v>782</v>
      </c>
      <c r="D177" t="s">
        <v>1067</v>
      </c>
      <c r="E177" t="s">
        <v>1074</v>
      </c>
      <c r="F177" t="s">
        <v>1113</v>
      </c>
      <c r="G177" t="s">
        <v>1113</v>
      </c>
      <c r="H177" t="s">
        <v>782</v>
      </c>
      <c r="I177" t="s">
        <v>499</v>
      </c>
      <c r="J177" s="363">
        <v>1296.1762799740764</v>
      </c>
      <c r="K177" t="s">
        <v>1110</v>
      </c>
    </row>
    <row r="178" spans="1:11" ht="16.5">
      <c r="A178" s="419"/>
      <c r="B178" s="502" t="s">
        <v>657</v>
      </c>
      <c r="C178" t="s">
        <v>780</v>
      </c>
      <c r="D178" t="s">
        <v>1067</v>
      </c>
      <c r="E178" t="s">
        <v>1074</v>
      </c>
      <c r="F178" t="s">
        <v>1113</v>
      </c>
      <c r="G178" t="s">
        <v>1113</v>
      </c>
      <c r="H178" t="s">
        <v>780</v>
      </c>
      <c r="I178" t="s">
        <v>499</v>
      </c>
      <c r="J178" s="363">
        <v>1296.1762799740764</v>
      </c>
      <c r="K178" t="s">
        <v>1110</v>
      </c>
    </row>
    <row r="179" spans="1:11" ht="16.5">
      <c r="A179" s="419"/>
      <c r="B179" s="502" t="s">
        <v>657</v>
      </c>
      <c r="C179" t="s">
        <v>776</v>
      </c>
      <c r="D179" t="s">
        <v>1067</v>
      </c>
      <c r="E179" t="s">
        <v>1074</v>
      </c>
      <c r="F179" t="s">
        <v>1113</v>
      </c>
      <c r="G179" t="s">
        <v>1113</v>
      </c>
      <c r="H179" t="s">
        <v>776</v>
      </c>
      <c r="I179" t="s">
        <v>499</v>
      </c>
      <c r="J179" s="363">
        <v>1296.1762799740764</v>
      </c>
      <c r="K179" t="s">
        <v>1110</v>
      </c>
    </row>
    <row r="180" spans="1:11" ht="16.5">
      <c r="A180" s="419"/>
      <c r="B180" s="502" t="s">
        <v>657</v>
      </c>
      <c r="C180" t="s">
        <v>743</v>
      </c>
      <c r="D180" t="s">
        <v>1067</v>
      </c>
      <c r="E180" t="s">
        <v>1074</v>
      </c>
      <c r="F180" t="s">
        <v>1113</v>
      </c>
      <c r="G180" t="s">
        <v>1113</v>
      </c>
      <c r="H180" t="s">
        <v>743</v>
      </c>
      <c r="I180" t="s">
        <v>499</v>
      </c>
      <c r="J180" s="363">
        <v>1296.1762799740764</v>
      </c>
      <c r="K180" t="s">
        <v>1110</v>
      </c>
    </row>
    <row r="181" spans="1:11" ht="16.5">
      <c r="A181" s="419"/>
      <c r="B181" s="502" t="s">
        <v>657</v>
      </c>
      <c r="C181" t="s">
        <v>812</v>
      </c>
      <c r="D181" t="s">
        <v>1067</v>
      </c>
      <c r="E181" t="s">
        <v>1074</v>
      </c>
      <c r="F181" t="s">
        <v>1113</v>
      </c>
      <c r="G181" t="s">
        <v>1113</v>
      </c>
      <c r="H181" t="s">
        <v>812</v>
      </c>
      <c r="I181" t="s">
        <v>499</v>
      </c>
      <c r="J181" s="363">
        <v>1296.1762799740764</v>
      </c>
      <c r="K181" t="s">
        <v>1110</v>
      </c>
    </row>
    <row r="182" spans="1:11" ht="16.5">
      <c r="A182" s="419"/>
      <c r="B182" s="502" t="s">
        <v>657</v>
      </c>
      <c r="C182" t="s">
        <v>840</v>
      </c>
      <c r="D182" t="s">
        <v>1067</v>
      </c>
      <c r="E182" t="s">
        <v>1074</v>
      </c>
      <c r="F182" t="s">
        <v>1113</v>
      </c>
      <c r="G182" t="s">
        <v>1113</v>
      </c>
      <c r="H182" t="s">
        <v>840</v>
      </c>
      <c r="I182" t="s">
        <v>499</v>
      </c>
      <c r="J182" s="363">
        <v>0</v>
      </c>
      <c r="K182" t="s">
        <v>1110</v>
      </c>
    </row>
    <row r="183" spans="1:11" ht="16.5">
      <c r="A183" s="419"/>
      <c r="B183" s="502" t="s">
        <v>657</v>
      </c>
      <c r="C183" t="s">
        <v>767</v>
      </c>
      <c r="D183" t="s">
        <v>1067</v>
      </c>
      <c r="E183" t="s">
        <v>1074</v>
      </c>
      <c r="F183" t="s">
        <v>1113</v>
      </c>
      <c r="G183" t="s">
        <v>1113</v>
      </c>
      <c r="H183" t="s">
        <v>767</v>
      </c>
      <c r="I183" t="s">
        <v>499</v>
      </c>
      <c r="J183" s="363">
        <v>1296.1762799740764</v>
      </c>
      <c r="K183" t="s">
        <v>1110</v>
      </c>
    </row>
    <row r="184" spans="1:11" ht="16.5">
      <c r="A184" s="419"/>
      <c r="B184" s="502" t="s">
        <v>657</v>
      </c>
      <c r="C184" t="s">
        <v>836</v>
      </c>
      <c r="D184" t="s">
        <v>1067</v>
      </c>
      <c r="E184" t="s">
        <v>1074</v>
      </c>
      <c r="F184" t="s">
        <v>1113</v>
      </c>
      <c r="G184" t="s">
        <v>1113</v>
      </c>
      <c r="H184" t="s">
        <v>836</v>
      </c>
      <c r="I184" t="s">
        <v>499</v>
      </c>
      <c r="J184" s="363">
        <v>2592.3525599481527</v>
      </c>
      <c r="K184" t="s">
        <v>1110</v>
      </c>
    </row>
    <row r="185" spans="1:11" ht="16.5">
      <c r="A185" s="419"/>
      <c r="B185" s="502" t="s">
        <v>657</v>
      </c>
      <c r="C185" t="s">
        <v>822</v>
      </c>
      <c r="D185" t="s">
        <v>1066</v>
      </c>
      <c r="E185" t="s">
        <v>1074</v>
      </c>
      <c r="F185" s="362" t="s">
        <v>1110</v>
      </c>
      <c r="G185" s="362" t="s">
        <v>1110</v>
      </c>
      <c r="I185" t="s">
        <v>499</v>
      </c>
      <c r="J185" s="363">
        <v>6712.341449865753</v>
      </c>
      <c r="K185" t="s">
        <v>1110</v>
      </c>
    </row>
    <row r="186" spans="1:11" ht="16.5">
      <c r="A186" s="419"/>
      <c r="B186" s="502" t="s">
        <v>657</v>
      </c>
      <c r="C186" t="s">
        <v>824</v>
      </c>
      <c r="D186" t="s">
        <v>1066</v>
      </c>
      <c r="E186" t="s">
        <v>1074</v>
      </c>
      <c r="F186" t="s">
        <v>1113</v>
      </c>
      <c r="G186" t="s">
        <v>1113</v>
      </c>
      <c r="H186" t="s">
        <v>824</v>
      </c>
      <c r="I186" t="s">
        <v>499</v>
      </c>
      <c r="J186" s="363">
        <v>1388.1585038422368</v>
      </c>
      <c r="K186" t="s">
        <v>1110</v>
      </c>
    </row>
    <row r="187" spans="1:11" ht="16.5">
      <c r="A187" s="419"/>
      <c r="B187" s="502" t="s">
        <v>657</v>
      </c>
      <c r="C187" t="s">
        <v>677</v>
      </c>
      <c r="D187" t="s">
        <v>1066</v>
      </c>
      <c r="E187" t="s">
        <v>1074</v>
      </c>
      <c r="F187" t="s">
        <v>1113</v>
      </c>
      <c r="G187" t="s">
        <v>1113</v>
      </c>
      <c r="H187" t="s">
        <v>677</v>
      </c>
      <c r="I187" t="s">
        <v>499</v>
      </c>
      <c r="J187" s="363">
        <v>7730.7656698453848</v>
      </c>
      <c r="K187" t="s">
        <v>1110</v>
      </c>
    </row>
    <row r="188" spans="1:11" ht="16.5">
      <c r="A188" s="419"/>
      <c r="B188" s="502" t="s">
        <v>657</v>
      </c>
      <c r="C188" t="s">
        <v>856</v>
      </c>
      <c r="D188" t="s">
        <v>1066</v>
      </c>
      <c r="E188" t="s">
        <v>1074</v>
      </c>
      <c r="F188" t="s">
        <v>1113</v>
      </c>
      <c r="G188" t="s">
        <v>1113</v>
      </c>
      <c r="H188" t="s">
        <v>856</v>
      </c>
      <c r="I188" t="s">
        <v>499</v>
      </c>
      <c r="J188" s="363">
        <v>3518.1927599296359</v>
      </c>
      <c r="K188" t="s">
        <v>1110</v>
      </c>
    </row>
    <row r="189" spans="1:11" ht="16.5">
      <c r="A189" s="419"/>
      <c r="B189" s="502" t="s">
        <v>657</v>
      </c>
      <c r="C189" t="s">
        <v>729</v>
      </c>
      <c r="D189" t="s">
        <v>1066</v>
      </c>
      <c r="E189" t="s">
        <v>1074</v>
      </c>
      <c r="F189" t="s">
        <v>1113</v>
      </c>
      <c r="G189" t="s">
        <v>1113</v>
      </c>
      <c r="H189" t="s">
        <v>729</v>
      </c>
      <c r="I189" t="s">
        <v>499</v>
      </c>
      <c r="J189" s="363">
        <v>6758.6334598648273</v>
      </c>
      <c r="K189" t="s">
        <v>1110</v>
      </c>
    </row>
    <row r="190" spans="1:11" ht="16.5">
      <c r="A190" s="419"/>
      <c r="B190" s="502" t="s">
        <v>657</v>
      </c>
      <c r="C190" t="s">
        <v>848</v>
      </c>
      <c r="D190" t="s">
        <v>1066</v>
      </c>
      <c r="E190" t="s">
        <v>1074</v>
      </c>
      <c r="F190" t="s">
        <v>1113</v>
      </c>
      <c r="G190" t="s">
        <v>1113</v>
      </c>
      <c r="H190" t="s">
        <v>848</v>
      </c>
      <c r="I190" t="s">
        <v>499</v>
      </c>
      <c r="J190" s="363">
        <v>0</v>
      </c>
      <c r="K190" t="s">
        <v>1110</v>
      </c>
    </row>
    <row r="191" spans="1:11" ht="16.5">
      <c r="A191" s="419"/>
      <c r="B191" s="502" t="s">
        <v>657</v>
      </c>
      <c r="C191" t="s">
        <v>745</v>
      </c>
      <c r="D191" t="s">
        <v>1066</v>
      </c>
      <c r="E191" t="s">
        <v>1074</v>
      </c>
      <c r="F191" t="s">
        <v>1113</v>
      </c>
      <c r="G191" t="s">
        <v>1113</v>
      </c>
      <c r="H191" t="s">
        <v>745</v>
      </c>
      <c r="I191" t="s">
        <v>499</v>
      </c>
      <c r="J191" s="363">
        <v>430677.27062309044</v>
      </c>
      <c r="K191" t="s">
        <v>1110</v>
      </c>
    </row>
    <row r="192" spans="1:11" ht="16.5">
      <c r="A192" s="419"/>
      <c r="B192" s="502" t="s">
        <v>657</v>
      </c>
      <c r="C192" t="s">
        <v>727</v>
      </c>
      <c r="D192" t="s">
        <v>1066</v>
      </c>
      <c r="E192" t="s">
        <v>1074</v>
      </c>
      <c r="F192" t="s">
        <v>1113</v>
      </c>
      <c r="G192" t="s">
        <v>1113</v>
      </c>
      <c r="H192" t="s">
        <v>727</v>
      </c>
      <c r="I192" t="s">
        <v>499</v>
      </c>
      <c r="J192" s="363">
        <v>6758.6334598648273</v>
      </c>
      <c r="K192" t="s">
        <v>1110</v>
      </c>
    </row>
    <row r="193" spans="1:11" ht="16.5">
      <c r="A193" s="419"/>
      <c r="B193" s="502" t="s">
        <v>657</v>
      </c>
      <c r="C193" t="s">
        <v>798</v>
      </c>
      <c r="D193" t="s">
        <v>1066</v>
      </c>
      <c r="E193" t="s">
        <v>1074</v>
      </c>
      <c r="F193" t="s">
        <v>1113</v>
      </c>
      <c r="G193" t="s">
        <v>1113</v>
      </c>
      <c r="H193" t="s">
        <v>798</v>
      </c>
      <c r="I193" t="s">
        <v>499</v>
      </c>
      <c r="J193" s="363">
        <v>5948.5232848810292</v>
      </c>
      <c r="K193" t="s">
        <v>1110</v>
      </c>
    </row>
    <row r="194" spans="1:11" ht="16.5">
      <c r="A194" s="419"/>
      <c r="B194" s="502" t="s">
        <v>657</v>
      </c>
      <c r="C194" t="s">
        <v>832</v>
      </c>
      <c r="D194" t="s">
        <v>1066</v>
      </c>
      <c r="E194" t="s">
        <v>1074</v>
      </c>
      <c r="F194" t="s">
        <v>1113</v>
      </c>
      <c r="G194" t="s">
        <v>1113</v>
      </c>
      <c r="H194" t="s">
        <v>832</v>
      </c>
      <c r="I194" t="s">
        <v>499</v>
      </c>
      <c r="J194" s="363">
        <v>7397.4631978520501</v>
      </c>
      <c r="K194" t="s">
        <v>1110</v>
      </c>
    </row>
    <row r="195" spans="1:11" ht="16.5">
      <c r="A195" s="419"/>
      <c r="B195" s="502" t="s">
        <v>657</v>
      </c>
      <c r="C195" t="s">
        <v>662</v>
      </c>
      <c r="D195" t="s">
        <v>1066</v>
      </c>
      <c r="E195" t="s">
        <v>1074</v>
      </c>
      <c r="F195" s="362" t="s">
        <v>1110</v>
      </c>
      <c r="G195" s="362" t="s">
        <v>1110</v>
      </c>
      <c r="I195" t="s">
        <v>499</v>
      </c>
      <c r="J195" s="363">
        <v>351653.9672252569</v>
      </c>
      <c r="K195" t="s">
        <v>1110</v>
      </c>
    </row>
    <row r="196" spans="1:11" ht="16.5">
      <c r="A196" s="419"/>
      <c r="B196" s="502" t="s">
        <v>657</v>
      </c>
      <c r="C196" t="s">
        <v>698</v>
      </c>
      <c r="D196" t="s">
        <v>1066</v>
      </c>
      <c r="E196" t="s">
        <v>1074</v>
      </c>
      <c r="F196" t="s">
        <v>1113</v>
      </c>
      <c r="G196" t="s">
        <v>1113</v>
      </c>
      <c r="H196" t="s">
        <v>698</v>
      </c>
      <c r="I196" t="s">
        <v>499</v>
      </c>
      <c r="J196" s="363">
        <v>5832.793259883344</v>
      </c>
      <c r="K196" t="s">
        <v>1110</v>
      </c>
    </row>
    <row r="197" spans="1:11" ht="16.5">
      <c r="A197" s="419"/>
      <c r="B197" s="502" t="s">
        <v>657</v>
      </c>
      <c r="C197" t="s">
        <v>739</v>
      </c>
      <c r="D197" t="s">
        <v>1068</v>
      </c>
      <c r="E197" t="s">
        <v>1074</v>
      </c>
      <c r="F197" t="s">
        <v>1113</v>
      </c>
      <c r="G197" t="s">
        <v>1113</v>
      </c>
      <c r="H197" t="s">
        <v>739</v>
      </c>
      <c r="I197" t="s">
        <v>499</v>
      </c>
      <c r="J197" s="363">
        <v>712.89695398574202</v>
      </c>
      <c r="K197" t="s">
        <v>1110</v>
      </c>
    </row>
    <row r="198" spans="1:11" ht="16.5">
      <c r="A198" s="419"/>
      <c r="B198" s="502" t="s">
        <v>657</v>
      </c>
      <c r="C198" t="s">
        <v>867</v>
      </c>
      <c r="D198" t="s">
        <v>1068</v>
      </c>
      <c r="E198" t="s">
        <v>1074</v>
      </c>
      <c r="F198" t="s">
        <v>1113</v>
      </c>
      <c r="G198" t="s">
        <v>1113</v>
      </c>
      <c r="H198" t="s">
        <v>867</v>
      </c>
      <c r="I198" t="s">
        <v>499</v>
      </c>
      <c r="J198" s="363">
        <v>1475.2708082584945</v>
      </c>
      <c r="K198" t="s">
        <v>1110</v>
      </c>
    </row>
    <row r="199" spans="1:11" ht="16.5">
      <c r="A199" s="419"/>
      <c r="B199" s="502" t="s">
        <v>657</v>
      </c>
      <c r="C199" t="s">
        <v>836</v>
      </c>
      <c r="D199" t="s">
        <v>1068</v>
      </c>
      <c r="E199" t="s">
        <v>1074</v>
      </c>
      <c r="F199" t="s">
        <v>1113</v>
      </c>
      <c r="G199" t="s">
        <v>1113</v>
      </c>
      <c r="H199" t="s">
        <v>836</v>
      </c>
      <c r="I199" t="s">
        <v>499</v>
      </c>
      <c r="J199" s="363">
        <v>1102.5738357559485</v>
      </c>
      <c r="K199" t="s">
        <v>1110</v>
      </c>
    </row>
    <row r="200" spans="1:11" ht="16.5">
      <c r="A200" s="419"/>
      <c r="B200" s="502" t="s">
        <v>657</v>
      </c>
      <c r="C200" t="s">
        <v>693</v>
      </c>
      <c r="D200" t="s">
        <v>627</v>
      </c>
      <c r="E200" t="s">
        <v>1038</v>
      </c>
      <c r="F200" t="s">
        <v>1113</v>
      </c>
      <c r="G200" t="s">
        <v>1113</v>
      </c>
      <c r="H200" t="s">
        <v>693</v>
      </c>
      <c r="I200" t="s">
        <v>499</v>
      </c>
      <c r="J200" s="363">
        <v>0</v>
      </c>
      <c r="K200" t="s">
        <v>1110</v>
      </c>
    </row>
    <row r="201" spans="1:11" ht="16.5">
      <c r="A201" s="419"/>
      <c r="B201" s="502" t="s">
        <v>657</v>
      </c>
      <c r="C201" t="s">
        <v>693</v>
      </c>
      <c r="D201" t="s">
        <v>585</v>
      </c>
      <c r="E201" t="s">
        <v>1111</v>
      </c>
      <c r="F201" t="s">
        <v>1113</v>
      </c>
      <c r="G201" t="s">
        <v>1113</v>
      </c>
      <c r="H201" t="s">
        <v>693</v>
      </c>
      <c r="I201" t="s">
        <v>499</v>
      </c>
      <c r="J201" s="363">
        <v>393.11174891213773</v>
      </c>
      <c r="K201" t="s">
        <v>1110</v>
      </c>
    </row>
    <row r="202" spans="1:11" ht="16.5">
      <c r="A202" s="419"/>
      <c r="B202" s="502" t="s">
        <v>657</v>
      </c>
      <c r="C202" t="s">
        <v>693</v>
      </c>
      <c r="D202" t="s">
        <v>585</v>
      </c>
      <c r="E202" t="s">
        <v>1038</v>
      </c>
      <c r="F202" t="s">
        <v>1113</v>
      </c>
      <c r="G202" t="s">
        <v>1113</v>
      </c>
      <c r="H202" t="s">
        <v>693</v>
      </c>
      <c r="I202" t="s">
        <v>499</v>
      </c>
      <c r="J202" s="363">
        <v>0</v>
      </c>
      <c r="K202" t="s">
        <v>1110</v>
      </c>
    </row>
    <row r="203" spans="1:11" ht="16.5">
      <c r="A203" s="419"/>
      <c r="B203" s="502" t="s">
        <v>657</v>
      </c>
      <c r="C203" t="s">
        <v>693</v>
      </c>
      <c r="D203" t="s">
        <v>585</v>
      </c>
      <c r="E203" t="s">
        <v>1049</v>
      </c>
      <c r="F203" t="s">
        <v>1113</v>
      </c>
      <c r="G203" t="s">
        <v>1113</v>
      </c>
      <c r="H203" t="s">
        <v>693</v>
      </c>
      <c r="I203" t="s">
        <v>499</v>
      </c>
      <c r="J203" s="363">
        <v>0</v>
      </c>
      <c r="K203" t="s">
        <v>1110</v>
      </c>
    </row>
    <row r="204" spans="1:11" ht="16.5">
      <c r="A204" s="419"/>
      <c r="B204" s="502" t="s">
        <v>657</v>
      </c>
      <c r="C204" t="s">
        <v>693</v>
      </c>
      <c r="D204" t="s">
        <v>585</v>
      </c>
      <c r="E204" t="s">
        <v>1041</v>
      </c>
      <c r="F204" t="s">
        <v>1113</v>
      </c>
      <c r="G204" t="s">
        <v>1113</v>
      </c>
      <c r="H204" t="s">
        <v>693</v>
      </c>
      <c r="I204" t="s">
        <v>499</v>
      </c>
      <c r="J204" s="363">
        <v>0</v>
      </c>
      <c r="K204" t="s">
        <v>1110</v>
      </c>
    </row>
    <row r="205" spans="1:11" ht="16.5">
      <c r="A205" s="419"/>
      <c r="B205" s="502" t="s">
        <v>657</v>
      </c>
      <c r="C205" t="s">
        <v>693</v>
      </c>
      <c r="D205" t="s">
        <v>585</v>
      </c>
      <c r="E205" t="s">
        <v>1043</v>
      </c>
      <c r="F205" t="s">
        <v>1113</v>
      </c>
      <c r="G205" t="s">
        <v>1113</v>
      </c>
      <c r="H205" t="s">
        <v>693</v>
      </c>
      <c r="I205" t="s">
        <v>499</v>
      </c>
      <c r="J205" s="363">
        <v>4999.5370799000093</v>
      </c>
      <c r="K205" t="s">
        <v>1110</v>
      </c>
    </row>
    <row r="206" spans="1:11" ht="16.5">
      <c r="A206" s="419"/>
      <c r="B206" s="502" t="s">
        <v>657</v>
      </c>
      <c r="C206" t="s">
        <v>696</v>
      </c>
      <c r="D206" t="s">
        <v>627</v>
      </c>
      <c r="E206" t="s">
        <v>1038</v>
      </c>
      <c r="F206" t="s">
        <v>1113</v>
      </c>
      <c r="G206" t="s">
        <v>1113</v>
      </c>
      <c r="H206" t="s">
        <v>696</v>
      </c>
      <c r="I206" t="s">
        <v>499</v>
      </c>
      <c r="J206" s="363">
        <v>0</v>
      </c>
      <c r="K206" t="s">
        <v>1110</v>
      </c>
    </row>
    <row r="207" spans="1:11" ht="16.5">
      <c r="A207" s="419"/>
      <c r="B207" s="502" t="s">
        <v>657</v>
      </c>
      <c r="C207" t="s">
        <v>696</v>
      </c>
      <c r="D207" t="s">
        <v>585</v>
      </c>
      <c r="E207" t="s">
        <v>1111</v>
      </c>
      <c r="F207" t="s">
        <v>1113</v>
      </c>
      <c r="G207" t="s">
        <v>1113</v>
      </c>
      <c r="H207" t="s">
        <v>696</v>
      </c>
      <c r="I207" t="s">
        <v>499</v>
      </c>
      <c r="J207" s="363">
        <v>24495.47264142209</v>
      </c>
      <c r="K207" t="s">
        <v>1110</v>
      </c>
    </row>
    <row r="208" spans="1:11" ht="16.5">
      <c r="A208" s="419"/>
      <c r="B208" s="502" t="s">
        <v>657</v>
      </c>
      <c r="C208" t="s">
        <v>696</v>
      </c>
      <c r="D208" t="s">
        <v>585</v>
      </c>
      <c r="E208" t="s">
        <v>1038</v>
      </c>
      <c r="F208" t="s">
        <v>1113</v>
      </c>
      <c r="G208" t="s">
        <v>1113</v>
      </c>
      <c r="H208" t="s">
        <v>696</v>
      </c>
      <c r="I208" t="s">
        <v>499</v>
      </c>
      <c r="J208" s="363">
        <v>8444.7921488751035</v>
      </c>
      <c r="K208" t="s">
        <v>1110</v>
      </c>
    </row>
    <row r="209" spans="1:11" ht="16.5">
      <c r="A209" s="419"/>
      <c r="B209" s="502" t="s">
        <v>657</v>
      </c>
      <c r="C209" t="s">
        <v>696</v>
      </c>
      <c r="D209" t="s">
        <v>585</v>
      </c>
      <c r="E209" t="s">
        <v>1049</v>
      </c>
      <c r="F209" t="s">
        <v>1113</v>
      </c>
      <c r="G209" t="s">
        <v>1113</v>
      </c>
      <c r="H209" t="s">
        <v>696</v>
      </c>
      <c r="I209" t="s">
        <v>499</v>
      </c>
      <c r="J209" s="363">
        <v>0</v>
      </c>
      <c r="K209" t="s">
        <v>1110</v>
      </c>
    </row>
    <row r="210" spans="1:11" ht="16.5">
      <c r="A210" s="419"/>
      <c r="B210" s="502" t="s">
        <v>657</v>
      </c>
      <c r="C210" t="s">
        <v>696</v>
      </c>
      <c r="D210" t="s">
        <v>585</v>
      </c>
      <c r="E210" t="s">
        <v>1041</v>
      </c>
      <c r="F210" t="s">
        <v>1113</v>
      </c>
      <c r="G210" t="s">
        <v>1113</v>
      </c>
      <c r="H210" t="s">
        <v>696</v>
      </c>
      <c r="I210" t="s">
        <v>499</v>
      </c>
      <c r="J210" s="363">
        <v>0</v>
      </c>
      <c r="K210" t="s">
        <v>1110</v>
      </c>
    </row>
    <row r="211" spans="1:11" ht="16.5">
      <c r="A211" s="419"/>
      <c r="B211" s="502" t="s">
        <v>657</v>
      </c>
      <c r="C211" t="s">
        <v>696</v>
      </c>
      <c r="D211" t="s">
        <v>585</v>
      </c>
      <c r="E211" t="s">
        <v>1043</v>
      </c>
      <c r="F211" t="s">
        <v>1113</v>
      </c>
      <c r="G211" t="s">
        <v>1113</v>
      </c>
      <c r="H211" t="s">
        <v>696</v>
      </c>
      <c r="I211" t="s">
        <v>499</v>
      </c>
      <c r="J211" s="363">
        <v>55766.345708730667</v>
      </c>
      <c r="K211" t="s">
        <v>1110</v>
      </c>
    </row>
    <row r="212" spans="1:11" ht="16.5">
      <c r="A212" s="419"/>
      <c r="B212" s="502" t="s">
        <v>657</v>
      </c>
      <c r="C212" t="s">
        <v>698</v>
      </c>
      <c r="D212" t="s">
        <v>627</v>
      </c>
      <c r="E212" t="s">
        <v>1038</v>
      </c>
      <c r="F212" t="s">
        <v>1113</v>
      </c>
      <c r="G212" t="s">
        <v>1113</v>
      </c>
      <c r="H212" t="s">
        <v>698</v>
      </c>
      <c r="I212" t="s">
        <v>499</v>
      </c>
      <c r="J212" s="363">
        <v>0</v>
      </c>
      <c r="K212" t="s">
        <v>1110</v>
      </c>
    </row>
    <row r="213" spans="1:11" ht="16.5">
      <c r="A213" s="419"/>
      <c r="B213" s="502" t="s">
        <v>657</v>
      </c>
      <c r="C213" t="s">
        <v>698</v>
      </c>
      <c r="D213" t="s">
        <v>585</v>
      </c>
      <c r="E213" t="s">
        <v>1111</v>
      </c>
      <c r="F213" t="s">
        <v>1113</v>
      </c>
      <c r="G213" t="s">
        <v>1113</v>
      </c>
      <c r="H213" t="s">
        <v>698</v>
      </c>
      <c r="I213" t="s">
        <v>499</v>
      </c>
      <c r="J213" s="363">
        <v>16316.341079529673</v>
      </c>
      <c r="K213" t="s">
        <v>1110</v>
      </c>
    </row>
    <row r="214" spans="1:11" ht="16.5">
      <c r="A214" s="419"/>
      <c r="B214" s="502" t="s">
        <v>657</v>
      </c>
      <c r="C214" t="s">
        <v>698</v>
      </c>
      <c r="D214" t="s">
        <v>585</v>
      </c>
      <c r="E214" t="s">
        <v>1038</v>
      </c>
      <c r="F214" t="s">
        <v>1113</v>
      </c>
      <c r="G214" t="s">
        <v>1113</v>
      </c>
      <c r="H214" t="s">
        <v>698</v>
      </c>
      <c r="I214" t="s">
        <v>499</v>
      </c>
      <c r="J214" s="363">
        <v>44479.048236274415</v>
      </c>
      <c r="K214" t="s">
        <v>1110</v>
      </c>
    </row>
    <row r="215" spans="1:11" ht="16.5">
      <c r="A215" s="419"/>
      <c r="B215" s="502" t="s">
        <v>657</v>
      </c>
      <c r="C215" t="s">
        <v>698</v>
      </c>
      <c r="D215" t="s">
        <v>585</v>
      </c>
      <c r="E215" t="s">
        <v>1049</v>
      </c>
      <c r="F215" t="s">
        <v>1113</v>
      </c>
      <c r="G215" t="s">
        <v>1113</v>
      </c>
      <c r="H215" t="s">
        <v>698</v>
      </c>
      <c r="I215" t="s">
        <v>499</v>
      </c>
      <c r="J215" s="363">
        <v>0</v>
      </c>
      <c r="K215" t="s">
        <v>1110</v>
      </c>
    </row>
    <row r="216" spans="1:11" ht="16.5">
      <c r="A216" s="419"/>
      <c r="B216" s="502" t="s">
        <v>657</v>
      </c>
      <c r="C216" t="s">
        <v>698</v>
      </c>
      <c r="D216" t="s">
        <v>585</v>
      </c>
      <c r="E216" t="s">
        <v>1041</v>
      </c>
      <c r="F216" t="s">
        <v>1113</v>
      </c>
      <c r="G216" t="s">
        <v>1113</v>
      </c>
      <c r="H216" t="s">
        <v>698</v>
      </c>
      <c r="I216" t="s">
        <v>499</v>
      </c>
      <c r="J216" s="363">
        <v>462.92009999074156</v>
      </c>
      <c r="K216" t="s">
        <v>1110</v>
      </c>
    </row>
    <row r="217" spans="1:11" ht="16.5">
      <c r="A217" s="419"/>
      <c r="B217" s="502" t="s">
        <v>657</v>
      </c>
      <c r="C217" t="s">
        <v>698</v>
      </c>
      <c r="D217" t="s">
        <v>585</v>
      </c>
      <c r="E217" t="s">
        <v>1043</v>
      </c>
      <c r="F217" t="s">
        <v>1113</v>
      </c>
      <c r="G217" t="s">
        <v>1113</v>
      </c>
      <c r="H217" t="s">
        <v>698</v>
      </c>
      <c r="I217" t="s">
        <v>499</v>
      </c>
      <c r="J217" s="363">
        <v>27951.930376816959</v>
      </c>
      <c r="K217" t="s">
        <v>1110</v>
      </c>
    </row>
    <row r="218" spans="1:11" ht="16.5">
      <c r="A218" s="419"/>
      <c r="B218" s="502" t="s">
        <v>657</v>
      </c>
      <c r="C218" t="s">
        <v>654</v>
      </c>
      <c r="D218" t="s">
        <v>627</v>
      </c>
      <c r="E218" t="s">
        <v>1038</v>
      </c>
      <c r="F218" t="s">
        <v>1113</v>
      </c>
      <c r="G218" t="s">
        <v>1113</v>
      </c>
      <c r="H218" t="s">
        <v>654</v>
      </c>
      <c r="I218" t="s">
        <v>499</v>
      </c>
      <c r="J218" s="363">
        <v>0</v>
      </c>
      <c r="K218" t="s">
        <v>1110</v>
      </c>
    </row>
    <row r="219" spans="1:11" ht="16.5">
      <c r="A219" s="419"/>
      <c r="B219" s="502" t="s">
        <v>657</v>
      </c>
      <c r="C219" t="s">
        <v>654</v>
      </c>
      <c r="D219" t="s">
        <v>585</v>
      </c>
      <c r="E219" t="s">
        <v>1111</v>
      </c>
      <c r="F219" t="s">
        <v>1113</v>
      </c>
      <c r="G219" t="s">
        <v>1113</v>
      </c>
      <c r="H219" t="s">
        <v>654</v>
      </c>
      <c r="I219" t="s">
        <v>499</v>
      </c>
      <c r="J219" s="363">
        <v>85965.142116470699</v>
      </c>
      <c r="K219" t="s">
        <v>1110</v>
      </c>
    </row>
    <row r="220" spans="1:11" ht="16.5">
      <c r="A220" s="419"/>
      <c r="B220" s="502" t="s">
        <v>657</v>
      </c>
      <c r="C220" t="s">
        <v>654</v>
      </c>
      <c r="D220" t="s">
        <v>585</v>
      </c>
      <c r="E220" t="s">
        <v>1038</v>
      </c>
      <c r="F220" t="s">
        <v>1113</v>
      </c>
      <c r="G220" t="s">
        <v>1113</v>
      </c>
      <c r="H220" t="s">
        <v>654</v>
      </c>
      <c r="I220" t="s">
        <v>499</v>
      </c>
      <c r="J220" s="363">
        <v>20415.165262475697</v>
      </c>
      <c r="K220" t="s">
        <v>1110</v>
      </c>
    </row>
    <row r="221" spans="1:11" ht="16.5">
      <c r="A221" s="419"/>
      <c r="B221" s="502" t="s">
        <v>657</v>
      </c>
      <c r="C221" t="s">
        <v>654</v>
      </c>
      <c r="D221" t="s">
        <v>585</v>
      </c>
      <c r="E221" t="s">
        <v>1049</v>
      </c>
      <c r="F221" t="s">
        <v>1113</v>
      </c>
      <c r="G221" t="s">
        <v>1113</v>
      </c>
      <c r="H221" t="s">
        <v>654</v>
      </c>
      <c r="I221" t="s">
        <v>499</v>
      </c>
      <c r="J221" s="363">
        <v>0</v>
      </c>
      <c r="K221" t="s">
        <v>1110</v>
      </c>
    </row>
    <row r="222" spans="1:11" ht="16.5">
      <c r="A222" s="419"/>
      <c r="B222" s="502" t="s">
        <v>657</v>
      </c>
      <c r="C222" t="s">
        <v>654</v>
      </c>
      <c r="D222" t="s">
        <v>585</v>
      </c>
      <c r="E222" t="s">
        <v>1041</v>
      </c>
      <c r="F222" t="s">
        <v>1113</v>
      </c>
      <c r="G222" t="s">
        <v>1113</v>
      </c>
      <c r="H222" t="s">
        <v>654</v>
      </c>
      <c r="I222" t="s">
        <v>499</v>
      </c>
      <c r="J222" s="363">
        <v>1851.6803999629662</v>
      </c>
      <c r="K222" t="s">
        <v>1110</v>
      </c>
    </row>
    <row r="223" spans="1:11" ht="16.5">
      <c r="A223" s="419"/>
      <c r="B223" s="502" t="s">
        <v>657</v>
      </c>
      <c r="C223" t="s">
        <v>654</v>
      </c>
      <c r="D223" t="s">
        <v>585</v>
      </c>
      <c r="E223" t="s">
        <v>1043</v>
      </c>
      <c r="F223" t="s">
        <v>1113</v>
      </c>
      <c r="G223" t="s">
        <v>1113</v>
      </c>
      <c r="H223" t="s">
        <v>654</v>
      </c>
      <c r="I223" t="s">
        <v>499</v>
      </c>
      <c r="J223" s="363">
        <v>17793.241366540133</v>
      </c>
      <c r="K223" t="s">
        <v>1110</v>
      </c>
    </row>
    <row r="224" spans="1:11" ht="16.5">
      <c r="A224" s="419"/>
      <c r="B224" s="502" t="s">
        <v>657</v>
      </c>
      <c r="C224" t="s">
        <v>700</v>
      </c>
      <c r="D224" t="s">
        <v>627</v>
      </c>
      <c r="E224" t="s">
        <v>1038</v>
      </c>
      <c r="F224" t="s">
        <v>1113</v>
      </c>
      <c r="G224" t="s">
        <v>1113</v>
      </c>
      <c r="H224" t="s">
        <v>700</v>
      </c>
      <c r="I224" t="s">
        <v>499</v>
      </c>
      <c r="J224" s="363">
        <v>0</v>
      </c>
      <c r="K224" t="s">
        <v>1110</v>
      </c>
    </row>
    <row r="225" spans="1:11" ht="16.5">
      <c r="A225" s="419"/>
      <c r="B225" s="502" t="s">
        <v>657</v>
      </c>
      <c r="C225" t="s">
        <v>700</v>
      </c>
      <c r="D225" t="s">
        <v>585</v>
      </c>
      <c r="E225" t="s">
        <v>1111</v>
      </c>
      <c r="F225" t="s">
        <v>1113</v>
      </c>
      <c r="G225" t="s">
        <v>1113</v>
      </c>
      <c r="H225" t="s">
        <v>700</v>
      </c>
      <c r="I225" t="s">
        <v>499</v>
      </c>
      <c r="J225" s="363">
        <v>77095.435607814085</v>
      </c>
      <c r="K225" t="s">
        <v>1110</v>
      </c>
    </row>
    <row r="226" spans="1:11" ht="16.5">
      <c r="A226" s="419"/>
      <c r="B226" s="502" t="s">
        <v>657</v>
      </c>
      <c r="C226" t="s">
        <v>700</v>
      </c>
      <c r="D226" t="s">
        <v>585</v>
      </c>
      <c r="E226" t="s">
        <v>1038</v>
      </c>
      <c r="F226" t="s">
        <v>1113</v>
      </c>
      <c r="G226" t="s">
        <v>1113</v>
      </c>
      <c r="H226" t="s">
        <v>700</v>
      </c>
      <c r="I226" t="s">
        <v>499</v>
      </c>
      <c r="J226" s="363">
        <v>0</v>
      </c>
      <c r="K226" t="s">
        <v>1110</v>
      </c>
    </row>
    <row r="227" spans="1:11" ht="16.5">
      <c r="A227" s="419"/>
      <c r="B227" s="502" t="s">
        <v>657</v>
      </c>
      <c r="C227" t="s">
        <v>700</v>
      </c>
      <c r="D227" t="s">
        <v>585</v>
      </c>
      <c r="E227" t="s">
        <v>1049</v>
      </c>
      <c r="F227" t="s">
        <v>1113</v>
      </c>
      <c r="G227" t="s">
        <v>1113</v>
      </c>
      <c r="H227" t="s">
        <v>700</v>
      </c>
      <c r="I227" t="s">
        <v>499</v>
      </c>
      <c r="J227" s="363">
        <v>0</v>
      </c>
      <c r="K227" t="s">
        <v>1110</v>
      </c>
    </row>
    <row r="228" spans="1:11" ht="16.5">
      <c r="A228" s="419"/>
      <c r="B228" s="502" t="s">
        <v>657</v>
      </c>
      <c r="C228" t="s">
        <v>700</v>
      </c>
      <c r="D228" t="s">
        <v>585</v>
      </c>
      <c r="E228" t="s">
        <v>1041</v>
      </c>
      <c r="F228" t="s">
        <v>1113</v>
      </c>
      <c r="G228" t="s">
        <v>1113</v>
      </c>
      <c r="H228" t="s">
        <v>700</v>
      </c>
      <c r="I228" t="s">
        <v>499</v>
      </c>
      <c r="J228" s="363">
        <v>27548.189982409036</v>
      </c>
      <c r="K228" t="s">
        <v>1110</v>
      </c>
    </row>
    <row r="229" spans="1:11" ht="16.5">
      <c r="A229" s="419"/>
      <c r="B229" s="502" t="s">
        <v>657</v>
      </c>
      <c r="C229" t="s">
        <v>700</v>
      </c>
      <c r="D229" t="s">
        <v>585</v>
      </c>
      <c r="E229" t="s">
        <v>1043</v>
      </c>
      <c r="F229" t="s">
        <v>1113</v>
      </c>
      <c r="G229" t="s">
        <v>1113</v>
      </c>
      <c r="H229" t="s">
        <v>700</v>
      </c>
      <c r="I229" t="s">
        <v>499</v>
      </c>
      <c r="J229" s="363">
        <v>0</v>
      </c>
      <c r="K229" t="s">
        <v>1110</v>
      </c>
    </row>
    <row r="230" spans="1:11" ht="16.5">
      <c r="A230" s="419"/>
      <c r="B230" s="502" t="s">
        <v>657</v>
      </c>
      <c r="C230" t="s">
        <v>704</v>
      </c>
      <c r="D230" t="s">
        <v>627</v>
      </c>
      <c r="E230" t="s">
        <v>1074</v>
      </c>
      <c r="F230" t="s">
        <v>1113</v>
      </c>
      <c r="G230" t="s">
        <v>1113</v>
      </c>
      <c r="H230" t="s">
        <v>704</v>
      </c>
      <c r="I230" t="s">
        <v>499</v>
      </c>
      <c r="J230" s="363">
        <v>2326.691972965466</v>
      </c>
      <c r="K230" t="s">
        <v>1110</v>
      </c>
    </row>
    <row r="231" spans="1:11" ht="16.5">
      <c r="A231" s="419"/>
      <c r="B231" s="502" t="s">
        <v>657</v>
      </c>
      <c r="C231" t="s">
        <v>704</v>
      </c>
      <c r="D231" t="s">
        <v>627</v>
      </c>
      <c r="E231" t="s">
        <v>1038</v>
      </c>
      <c r="F231" t="s">
        <v>1113</v>
      </c>
      <c r="G231" t="s">
        <v>1113</v>
      </c>
      <c r="H231" t="s">
        <v>704</v>
      </c>
      <c r="I231" t="s">
        <v>499</v>
      </c>
      <c r="J231" s="363">
        <v>0</v>
      </c>
      <c r="K231" t="s">
        <v>1110</v>
      </c>
    </row>
    <row r="232" spans="1:11" ht="16.5">
      <c r="A232" s="419"/>
      <c r="B232" s="502" t="s">
        <v>657</v>
      </c>
      <c r="C232" t="s">
        <v>704</v>
      </c>
      <c r="D232" t="s">
        <v>585</v>
      </c>
      <c r="E232" t="s">
        <v>1111</v>
      </c>
      <c r="F232" t="s">
        <v>1113</v>
      </c>
      <c r="G232" t="s">
        <v>1113</v>
      </c>
      <c r="H232" t="s">
        <v>704</v>
      </c>
      <c r="I232" t="s">
        <v>499</v>
      </c>
      <c r="J232" s="363">
        <v>195042.00536987316</v>
      </c>
      <c r="K232" t="s">
        <v>1110</v>
      </c>
    </row>
    <row r="233" spans="1:11" ht="16.5">
      <c r="A233" s="419"/>
      <c r="B233" s="502" t="s">
        <v>657</v>
      </c>
      <c r="C233" t="s">
        <v>704</v>
      </c>
      <c r="D233" t="s">
        <v>585</v>
      </c>
      <c r="E233" t="s">
        <v>1038</v>
      </c>
      <c r="F233" t="s">
        <v>1113</v>
      </c>
      <c r="G233" t="s">
        <v>1113</v>
      </c>
      <c r="H233" t="s">
        <v>704</v>
      </c>
      <c r="I233" t="s">
        <v>499</v>
      </c>
      <c r="J233" s="363">
        <v>28044.542172021109</v>
      </c>
      <c r="K233" t="s">
        <v>1110</v>
      </c>
    </row>
    <row r="234" spans="1:11" ht="16.5">
      <c r="A234" s="419"/>
      <c r="B234" s="502" t="s">
        <v>657</v>
      </c>
      <c r="C234" t="s">
        <v>704</v>
      </c>
      <c r="D234" t="s">
        <v>585</v>
      </c>
      <c r="E234" t="s">
        <v>1049</v>
      </c>
      <c r="F234" t="s">
        <v>1113</v>
      </c>
      <c r="G234" t="s">
        <v>1113</v>
      </c>
      <c r="H234" t="s">
        <v>704</v>
      </c>
      <c r="I234" t="s">
        <v>499</v>
      </c>
      <c r="J234" s="363">
        <v>0</v>
      </c>
      <c r="K234" t="s">
        <v>1110</v>
      </c>
    </row>
    <row r="235" spans="1:11" ht="16.5">
      <c r="A235" s="419"/>
      <c r="B235" s="502" t="s">
        <v>657</v>
      </c>
      <c r="C235" t="s">
        <v>704</v>
      </c>
      <c r="D235" t="s">
        <v>585</v>
      </c>
      <c r="E235" t="s">
        <v>1041</v>
      </c>
      <c r="F235" t="s">
        <v>1113</v>
      </c>
      <c r="G235" t="s">
        <v>1113</v>
      </c>
      <c r="H235" t="s">
        <v>704</v>
      </c>
      <c r="I235" t="s">
        <v>499</v>
      </c>
      <c r="J235" s="363">
        <v>225566.51235996667</v>
      </c>
      <c r="K235" t="s">
        <v>1110</v>
      </c>
    </row>
    <row r="236" spans="1:11" ht="16.5">
      <c r="A236" s="419"/>
      <c r="B236" s="502" t="s">
        <v>657</v>
      </c>
      <c r="C236" t="s">
        <v>704</v>
      </c>
      <c r="D236" t="s">
        <v>585</v>
      </c>
      <c r="E236" t="s">
        <v>1112</v>
      </c>
      <c r="F236" t="s">
        <v>1113</v>
      </c>
      <c r="G236" t="s">
        <v>1113</v>
      </c>
      <c r="H236" t="s">
        <v>704</v>
      </c>
      <c r="I236" t="s">
        <v>499</v>
      </c>
      <c r="J236" s="363">
        <v>462.92009999074156</v>
      </c>
      <c r="K236" t="s">
        <v>1110</v>
      </c>
    </row>
    <row r="237" spans="1:11" ht="16.5">
      <c r="A237" s="419"/>
      <c r="B237" s="502" t="s">
        <v>657</v>
      </c>
      <c r="C237" t="s">
        <v>704</v>
      </c>
      <c r="D237" t="s">
        <v>585</v>
      </c>
      <c r="E237" t="s">
        <v>1043</v>
      </c>
      <c r="F237" t="s">
        <v>1113</v>
      </c>
      <c r="G237" t="s">
        <v>1113</v>
      </c>
      <c r="H237" t="s">
        <v>704</v>
      </c>
      <c r="I237" t="s">
        <v>499</v>
      </c>
      <c r="J237" s="363">
        <v>711382.27016017027</v>
      </c>
      <c r="K237" t="s">
        <v>1110</v>
      </c>
    </row>
    <row r="238" spans="1:11" ht="16.5">
      <c r="A238" s="419"/>
      <c r="B238" s="502" t="s">
        <v>657</v>
      </c>
      <c r="C238" t="s">
        <v>836</v>
      </c>
      <c r="D238" t="s">
        <v>627</v>
      </c>
      <c r="E238" t="s">
        <v>1074</v>
      </c>
      <c r="F238" t="s">
        <v>1113</v>
      </c>
      <c r="G238" t="s">
        <v>1113</v>
      </c>
      <c r="H238" t="s">
        <v>836</v>
      </c>
      <c r="I238" t="s">
        <v>499</v>
      </c>
      <c r="J238" s="363">
        <v>249.97685399500045</v>
      </c>
      <c r="K238" t="s">
        <v>1110</v>
      </c>
    </row>
    <row r="239" spans="1:11" ht="16.5">
      <c r="A239" s="419"/>
      <c r="B239" s="502" t="s">
        <v>657</v>
      </c>
      <c r="C239" t="s">
        <v>836</v>
      </c>
      <c r="D239" t="s">
        <v>627</v>
      </c>
      <c r="E239" t="s">
        <v>1038</v>
      </c>
      <c r="F239" t="s">
        <v>1113</v>
      </c>
      <c r="G239" t="s">
        <v>1113</v>
      </c>
      <c r="H239" t="s">
        <v>836</v>
      </c>
      <c r="I239" t="s">
        <v>499</v>
      </c>
      <c r="J239" s="363">
        <v>31853.578372372926</v>
      </c>
      <c r="K239" t="s">
        <v>1110</v>
      </c>
    </row>
    <row r="240" spans="1:11" ht="16.5">
      <c r="A240" s="419"/>
      <c r="B240" s="502" t="s">
        <v>657</v>
      </c>
      <c r="C240" t="s">
        <v>836</v>
      </c>
      <c r="D240" t="s">
        <v>585</v>
      </c>
      <c r="E240" t="s">
        <v>1111</v>
      </c>
      <c r="F240" t="s">
        <v>1113</v>
      </c>
      <c r="G240" t="s">
        <v>1113</v>
      </c>
      <c r="H240" t="s">
        <v>836</v>
      </c>
      <c r="I240" t="s">
        <v>499</v>
      </c>
      <c r="J240" s="363">
        <v>154597.13915378205</v>
      </c>
      <c r="K240" t="s">
        <v>1110</v>
      </c>
    </row>
    <row r="241" spans="1:11" ht="16.5">
      <c r="A241" s="419"/>
      <c r="B241" s="502" t="s">
        <v>657</v>
      </c>
      <c r="C241" t="s">
        <v>836</v>
      </c>
      <c r="D241" t="s">
        <v>585</v>
      </c>
      <c r="E241" t="s">
        <v>1038</v>
      </c>
      <c r="F241" t="s">
        <v>1113</v>
      </c>
      <c r="G241" t="s">
        <v>1113</v>
      </c>
      <c r="H241" t="s">
        <v>836</v>
      </c>
      <c r="I241" t="s">
        <v>499</v>
      </c>
      <c r="J241" s="363">
        <v>40402.407184519951</v>
      </c>
      <c r="K241" t="s">
        <v>1110</v>
      </c>
    </row>
    <row r="242" spans="1:11" ht="16.5">
      <c r="A242" s="419"/>
      <c r="B242" s="502" t="s">
        <v>657</v>
      </c>
      <c r="C242" t="s">
        <v>836</v>
      </c>
      <c r="D242" t="s">
        <v>585</v>
      </c>
      <c r="E242" t="s">
        <v>1049</v>
      </c>
      <c r="F242" t="s">
        <v>1113</v>
      </c>
      <c r="G242" t="s">
        <v>1113</v>
      </c>
      <c r="H242" t="s">
        <v>836</v>
      </c>
      <c r="I242" t="s">
        <v>499</v>
      </c>
      <c r="J242" s="363">
        <v>14799.129710212017</v>
      </c>
      <c r="K242" t="s">
        <v>1110</v>
      </c>
    </row>
    <row r="243" spans="1:11" ht="16.5">
      <c r="A243" s="419"/>
      <c r="B243" s="502" t="s">
        <v>657</v>
      </c>
      <c r="C243" t="s">
        <v>836</v>
      </c>
      <c r="D243" t="s">
        <v>585</v>
      </c>
      <c r="E243" t="s">
        <v>1041</v>
      </c>
      <c r="F243" t="s">
        <v>1113</v>
      </c>
      <c r="G243" t="s">
        <v>1113</v>
      </c>
      <c r="H243" t="s">
        <v>836</v>
      </c>
      <c r="I243" t="s">
        <v>499</v>
      </c>
      <c r="J243" s="363">
        <v>51836.394778261267</v>
      </c>
      <c r="K243" t="s">
        <v>1110</v>
      </c>
    </row>
    <row r="244" spans="1:11" ht="16.5">
      <c r="A244" s="419"/>
      <c r="B244" s="502" t="s">
        <v>657</v>
      </c>
      <c r="C244" t="s">
        <v>836</v>
      </c>
      <c r="D244" t="s">
        <v>585</v>
      </c>
      <c r="E244" t="s">
        <v>1112</v>
      </c>
      <c r="F244" t="s">
        <v>1113</v>
      </c>
      <c r="G244" t="s">
        <v>1113</v>
      </c>
      <c r="H244" t="s">
        <v>836</v>
      </c>
      <c r="I244" t="s">
        <v>499</v>
      </c>
      <c r="J244" s="363">
        <v>0</v>
      </c>
      <c r="K244" t="s">
        <v>1110</v>
      </c>
    </row>
    <row r="245" spans="1:11" ht="16.5">
      <c r="A245" s="419"/>
      <c r="B245" s="502" t="s">
        <v>657</v>
      </c>
      <c r="C245" t="s">
        <v>836</v>
      </c>
      <c r="D245" t="s">
        <v>585</v>
      </c>
      <c r="E245" t="s">
        <v>1043</v>
      </c>
      <c r="F245" t="s">
        <v>1113</v>
      </c>
      <c r="G245" t="s">
        <v>1113</v>
      </c>
      <c r="H245" t="s">
        <v>836</v>
      </c>
      <c r="I245" t="s">
        <v>499</v>
      </c>
      <c r="J245" s="363">
        <v>69953.772798814927</v>
      </c>
      <c r="K245" t="s">
        <v>1110</v>
      </c>
    </row>
    <row r="246" spans="1:11" ht="16.5">
      <c r="A246" s="419"/>
      <c r="B246" s="502" t="s">
        <v>657</v>
      </c>
      <c r="C246" t="s">
        <v>702</v>
      </c>
      <c r="D246" t="s">
        <v>627</v>
      </c>
      <c r="E246" t="s">
        <v>1074</v>
      </c>
      <c r="F246" t="s">
        <v>1113</v>
      </c>
      <c r="G246" t="s">
        <v>1113</v>
      </c>
      <c r="H246" t="s">
        <v>702</v>
      </c>
      <c r="I246" t="s">
        <v>499</v>
      </c>
      <c r="J246" s="363">
        <v>185.16803999629664</v>
      </c>
      <c r="K246" t="s">
        <v>1110</v>
      </c>
    </row>
    <row r="247" spans="1:11" ht="16.5">
      <c r="A247" s="419"/>
      <c r="B247" s="502" t="s">
        <v>657</v>
      </c>
      <c r="C247" t="s">
        <v>702</v>
      </c>
      <c r="D247" t="s">
        <v>627</v>
      </c>
      <c r="E247" t="s">
        <v>1038</v>
      </c>
      <c r="F247" t="s">
        <v>1113</v>
      </c>
      <c r="G247" t="s">
        <v>1113</v>
      </c>
      <c r="H247" t="s">
        <v>702</v>
      </c>
      <c r="I247" t="s">
        <v>499</v>
      </c>
      <c r="J247" s="363">
        <v>0</v>
      </c>
      <c r="K247" t="s">
        <v>1110</v>
      </c>
    </row>
    <row r="248" spans="1:11" ht="16.5">
      <c r="A248" s="419"/>
      <c r="B248" s="502" t="s">
        <v>657</v>
      </c>
      <c r="C248" t="s">
        <v>702</v>
      </c>
      <c r="D248" t="s">
        <v>585</v>
      </c>
      <c r="E248" t="s">
        <v>1111</v>
      </c>
      <c r="F248" t="s">
        <v>1113</v>
      </c>
      <c r="G248" t="s">
        <v>1113</v>
      </c>
      <c r="H248" t="s">
        <v>702</v>
      </c>
      <c r="I248" t="s">
        <v>499</v>
      </c>
      <c r="J248" s="363">
        <v>2768.2344227386352</v>
      </c>
      <c r="K248" t="s">
        <v>1110</v>
      </c>
    </row>
    <row r="249" spans="1:11" ht="16.5">
      <c r="A249" s="419"/>
      <c r="B249" s="502" t="s">
        <v>657</v>
      </c>
      <c r="C249" t="s">
        <v>702</v>
      </c>
      <c r="D249" t="s">
        <v>585</v>
      </c>
      <c r="E249" t="s">
        <v>1038</v>
      </c>
      <c r="F249" t="s">
        <v>1113</v>
      </c>
      <c r="G249" t="s">
        <v>1113</v>
      </c>
      <c r="H249" t="s">
        <v>702</v>
      </c>
      <c r="I249" t="s">
        <v>499</v>
      </c>
      <c r="J249" s="363">
        <v>828.96953985742061</v>
      </c>
      <c r="K249" t="s">
        <v>1110</v>
      </c>
    </row>
    <row r="250" spans="1:11" ht="16.5">
      <c r="A250" s="419"/>
      <c r="B250" s="502" t="s">
        <v>657</v>
      </c>
      <c r="C250" t="s">
        <v>702</v>
      </c>
      <c r="D250" t="s">
        <v>585</v>
      </c>
      <c r="E250" t="s">
        <v>1049</v>
      </c>
      <c r="F250" t="s">
        <v>1113</v>
      </c>
      <c r="G250" t="s">
        <v>1113</v>
      </c>
      <c r="H250" t="s">
        <v>702</v>
      </c>
      <c r="I250" t="s">
        <v>499</v>
      </c>
      <c r="J250" s="363">
        <v>0</v>
      </c>
      <c r="K250" t="s">
        <v>1110</v>
      </c>
    </row>
    <row r="251" spans="1:11" ht="16.5">
      <c r="A251" s="419"/>
      <c r="B251" s="502" t="s">
        <v>657</v>
      </c>
      <c r="C251" t="s">
        <v>702</v>
      </c>
      <c r="D251" t="s">
        <v>585</v>
      </c>
      <c r="E251" t="s">
        <v>1041</v>
      </c>
      <c r="F251" t="s">
        <v>1113</v>
      </c>
      <c r="G251" t="s">
        <v>1113</v>
      </c>
      <c r="H251" t="s">
        <v>702</v>
      </c>
      <c r="I251" t="s">
        <v>499</v>
      </c>
      <c r="J251" s="363">
        <v>0</v>
      </c>
      <c r="K251" t="s">
        <v>1110</v>
      </c>
    </row>
    <row r="252" spans="1:11" ht="16.5">
      <c r="A252" s="419"/>
      <c r="B252" s="502" t="s">
        <v>657</v>
      </c>
      <c r="C252" t="s">
        <v>702</v>
      </c>
      <c r="D252" t="s">
        <v>585</v>
      </c>
      <c r="E252" t="s">
        <v>1043</v>
      </c>
      <c r="F252" t="s">
        <v>1113</v>
      </c>
      <c r="G252" t="s">
        <v>1113</v>
      </c>
      <c r="H252" t="s">
        <v>702</v>
      </c>
      <c r="I252" t="s">
        <v>499</v>
      </c>
      <c r="J252" s="363">
        <v>0</v>
      </c>
      <c r="K252" t="s">
        <v>1110</v>
      </c>
    </row>
    <row r="253" spans="1:11" ht="16.5">
      <c r="A253" s="419"/>
      <c r="B253" s="502" t="s">
        <v>657</v>
      </c>
      <c r="C253" t="s">
        <v>706</v>
      </c>
      <c r="D253" t="s">
        <v>627</v>
      </c>
      <c r="E253" t="s">
        <v>1038</v>
      </c>
      <c r="F253" t="s">
        <v>1113</v>
      </c>
      <c r="G253" t="s">
        <v>1113</v>
      </c>
      <c r="H253" t="s">
        <v>706</v>
      </c>
      <c r="I253" t="s">
        <v>499</v>
      </c>
      <c r="J253" s="363">
        <v>18912.332191463753</v>
      </c>
      <c r="K253" t="s">
        <v>1110</v>
      </c>
    </row>
    <row r="254" spans="1:11" ht="16.5">
      <c r="A254" s="419"/>
      <c r="B254" s="502" t="s">
        <v>657</v>
      </c>
      <c r="C254" t="s">
        <v>706</v>
      </c>
      <c r="D254" t="s">
        <v>585</v>
      </c>
      <c r="E254" t="s">
        <v>1111</v>
      </c>
      <c r="F254" t="s">
        <v>1113</v>
      </c>
      <c r="G254" t="s">
        <v>1113</v>
      </c>
      <c r="H254" t="s">
        <v>706</v>
      </c>
      <c r="I254" t="s">
        <v>499</v>
      </c>
      <c r="J254" s="363">
        <v>205787.72335894825</v>
      </c>
      <c r="K254" t="s">
        <v>1110</v>
      </c>
    </row>
    <row r="255" spans="1:11" ht="16.5">
      <c r="A255" s="419"/>
      <c r="B255" s="502" t="s">
        <v>657</v>
      </c>
      <c r="C255" t="s">
        <v>706</v>
      </c>
      <c r="D255" t="s">
        <v>585</v>
      </c>
      <c r="E255" t="s">
        <v>1038</v>
      </c>
      <c r="F255" t="s">
        <v>1113</v>
      </c>
      <c r="G255" t="s">
        <v>1113</v>
      </c>
      <c r="H255" t="s">
        <v>706</v>
      </c>
      <c r="I255" t="s">
        <v>499</v>
      </c>
      <c r="J255" s="363">
        <v>53168.660309230625</v>
      </c>
      <c r="K255" t="s">
        <v>1110</v>
      </c>
    </row>
    <row r="256" spans="1:11" ht="16.5">
      <c r="A256" s="419"/>
      <c r="B256" s="502" t="s">
        <v>657</v>
      </c>
      <c r="C256" t="s">
        <v>706</v>
      </c>
      <c r="D256" t="s">
        <v>585</v>
      </c>
      <c r="E256" t="s">
        <v>1049</v>
      </c>
      <c r="F256" t="s">
        <v>1113</v>
      </c>
      <c r="G256" t="s">
        <v>1113</v>
      </c>
      <c r="H256" t="s">
        <v>706</v>
      </c>
      <c r="I256" t="s">
        <v>499</v>
      </c>
      <c r="J256" s="363">
        <v>138876.02999722247</v>
      </c>
      <c r="K256" t="s">
        <v>1110</v>
      </c>
    </row>
    <row r="257" spans="1:11" ht="16.5">
      <c r="A257" s="419"/>
      <c r="B257" s="502" t="s">
        <v>657</v>
      </c>
      <c r="C257" t="s">
        <v>706</v>
      </c>
      <c r="D257" t="s">
        <v>585</v>
      </c>
      <c r="E257" t="s">
        <v>1041</v>
      </c>
      <c r="F257" t="s">
        <v>1113</v>
      </c>
      <c r="G257" t="s">
        <v>1113</v>
      </c>
      <c r="H257" t="s">
        <v>706</v>
      </c>
      <c r="I257" t="s">
        <v>499</v>
      </c>
      <c r="J257" s="363">
        <v>208051.89334320894</v>
      </c>
      <c r="K257" t="s">
        <v>1110</v>
      </c>
    </row>
    <row r="258" spans="1:11" ht="16.5">
      <c r="A258" s="419"/>
      <c r="B258" s="502" t="s">
        <v>657</v>
      </c>
      <c r="C258" t="s">
        <v>706</v>
      </c>
      <c r="D258" t="s">
        <v>585</v>
      </c>
      <c r="E258" t="s">
        <v>1043</v>
      </c>
      <c r="F258" t="s">
        <v>1113</v>
      </c>
      <c r="G258" t="s">
        <v>1113</v>
      </c>
      <c r="H258" t="s">
        <v>706</v>
      </c>
      <c r="I258" t="s">
        <v>499</v>
      </c>
      <c r="J258" s="363">
        <v>52638.903805203219</v>
      </c>
      <c r="K258" t="s">
        <v>1110</v>
      </c>
    </row>
    <row r="259" spans="1:11" ht="16.5">
      <c r="A259" s="419"/>
      <c r="B259" s="502" t="s">
        <v>657</v>
      </c>
      <c r="C259" t="s">
        <v>708</v>
      </c>
      <c r="D259" t="s">
        <v>627</v>
      </c>
      <c r="E259" t="s">
        <v>1074</v>
      </c>
      <c r="F259" t="s">
        <v>1113</v>
      </c>
      <c r="G259" t="s">
        <v>1113</v>
      </c>
      <c r="H259" t="s">
        <v>708</v>
      </c>
      <c r="I259" t="s">
        <v>499</v>
      </c>
      <c r="J259" s="363">
        <v>549.94907878900096</v>
      </c>
      <c r="K259" t="s">
        <v>1110</v>
      </c>
    </row>
    <row r="260" spans="1:11" ht="16.5">
      <c r="A260" s="419"/>
      <c r="B260" s="502" t="s">
        <v>657</v>
      </c>
      <c r="C260" t="s">
        <v>708</v>
      </c>
      <c r="D260" t="s">
        <v>627</v>
      </c>
      <c r="E260" t="s">
        <v>1038</v>
      </c>
      <c r="F260" t="s">
        <v>1113</v>
      </c>
      <c r="G260" t="s">
        <v>1113</v>
      </c>
      <c r="H260" t="s">
        <v>708</v>
      </c>
      <c r="I260" t="s">
        <v>499</v>
      </c>
      <c r="J260" s="363">
        <v>59024.321822053513</v>
      </c>
      <c r="K260" t="s">
        <v>1110</v>
      </c>
    </row>
    <row r="261" spans="1:11" ht="16.5">
      <c r="A261" s="419"/>
      <c r="B261" s="502" t="s">
        <v>657</v>
      </c>
      <c r="C261" t="s">
        <v>708</v>
      </c>
      <c r="D261" t="s">
        <v>585</v>
      </c>
      <c r="E261" t="s">
        <v>1111</v>
      </c>
      <c r="F261" t="s">
        <v>1113</v>
      </c>
      <c r="G261" t="s">
        <v>1113</v>
      </c>
      <c r="H261" t="s">
        <v>708</v>
      </c>
      <c r="I261" t="s">
        <v>499</v>
      </c>
      <c r="J261" s="363">
        <v>287065.78094620869</v>
      </c>
      <c r="K261" t="s">
        <v>1110</v>
      </c>
    </row>
    <row r="262" spans="1:11" ht="16.5">
      <c r="A262" s="419"/>
      <c r="B262" s="502" t="s">
        <v>657</v>
      </c>
      <c r="C262" t="s">
        <v>708</v>
      </c>
      <c r="D262" t="s">
        <v>585</v>
      </c>
      <c r="E262" t="s">
        <v>1038</v>
      </c>
      <c r="F262" t="s">
        <v>1113</v>
      </c>
      <c r="G262" t="s">
        <v>1113</v>
      </c>
      <c r="H262" t="s">
        <v>708</v>
      </c>
      <c r="I262" t="s">
        <v>499</v>
      </c>
      <c r="J262" s="363">
        <v>48230.747153041382</v>
      </c>
      <c r="K262" t="s">
        <v>1110</v>
      </c>
    </row>
    <row r="263" spans="1:11" ht="16.5">
      <c r="A263" s="419"/>
      <c r="B263" s="502" t="s">
        <v>657</v>
      </c>
      <c r="C263" t="s">
        <v>708</v>
      </c>
      <c r="D263" t="s">
        <v>585</v>
      </c>
      <c r="E263" t="s">
        <v>1049</v>
      </c>
      <c r="F263" t="s">
        <v>1113</v>
      </c>
      <c r="G263" t="s">
        <v>1113</v>
      </c>
      <c r="H263" t="s">
        <v>708</v>
      </c>
      <c r="I263" t="s">
        <v>499</v>
      </c>
      <c r="J263" s="363">
        <v>9165.8179798166839</v>
      </c>
      <c r="K263" t="s">
        <v>1110</v>
      </c>
    </row>
    <row r="264" spans="1:11" ht="16.5">
      <c r="A264" s="419"/>
      <c r="B264" s="502" t="s">
        <v>657</v>
      </c>
      <c r="C264" t="s">
        <v>708</v>
      </c>
      <c r="D264" t="s">
        <v>585</v>
      </c>
      <c r="E264" t="s">
        <v>1041</v>
      </c>
      <c r="F264" t="s">
        <v>1113</v>
      </c>
      <c r="G264" t="s">
        <v>1113</v>
      </c>
      <c r="H264" t="s">
        <v>708</v>
      </c>
      <c r="I264" t="s">
        <v>499</v>
      </c>
      <c r="J264" s="363">
        <v>130613.35061568372</v>
      </c>
      <c r="K264" t="s">
        <v>1110</v>
      </c>
    </row>
    <row r="265" spans="1:11" ht="16.5">
      <c r="A265" s="419"/>
      <c r="B265" s="502" t="s">
        <v>657</v>
      </c>
      <c r="C265" t="s">
        <v>708</v>
      </c>
      <c r="D265" t="s">
        <v>585</v>
      </c>
      <c r="E265" t="s">
        <v>1043</v>
      </c>
      <c r="F265" t="s">
        <v>1113</v>
      </c>
      <c r="G265" t="s">
        <v>1113</v>
      </c>
      <c r="H265" t="s">
        <v>708</v>
      </c>
      <c r="I265" t="s">
        <v>499</v>
      </c>
      <c r="J265" s="363">
        <v>106568.01222109064</v>
      </c>
      <c r="K265" t="s">
        <v>1110</v>
      </c>
    </row>
    <row r="266" spans="1:11" ht="16.5">
      <c r="A266" s="419"/>
      <c r="B266" s="502" t="s">
        <v>657</v>
      </c>
      <c r="C266" t="s">
        <v>712</v>
      </c>
      <c r="D266" t="s">
        <v>627</v>
      </c>
      <c r="E266" t="s">
        <v>1038</v>
      </c>
      <c r="F266" t="s">
        <v>1113</v>
      </c>
      <c r="G266" t="s">
        <v>1113</v>
      </c>
      <c r="H266" t="s">
        <v>712</v>
      </c>
      <c r="I266" t="s">
        <v>499</v>
      </c>
      <c r="J266" s="363">
        <v>23087.640033330244</v>
      </c>
      <c r="K266" t="s">
        <v>1110</v>
      </c>
    </row>
    <row r="267" spans="1:11" ht="16.5">
      <c r="A267" s="419"/>
      <c r="B267" s="502" t="s">
        <v>657</v>
      </c>
      <c r="C267" t="s">
        <v>712</v>
      </c>
      <c r="D267" t="s">
        <v>585</v>
      </c>
      <c r="E267" t="s">
        <v>1111</v>
      </c>
      <c r="F267" t="s">
        <v>1113</v>
      </c>
      <c r="G267" t="s">
        <v>1113</v>
      </c>
      <c r="H267" t="s">
        <v>712</v>
      </c>
      <c r="I267" t="s">
        <v>499</v>
      </c>
      <c r="J267" s="363">
        <v>52905.212480325892</v>
      </c>
      <c r="K267" t="s">
        <v>1110</v>
      </c>
    </row>
    <row r="268" spans="1:11" ht="16.5">
      <c r="A268" s="419"/>
      <c r="B268" s="502" t="s">
        <v>657</v>
      </c>
      <c r="C268" t="s">
        <v>712</v>
      </c>
      <c r="D268" t="s">
        <v>585</v>
      </c>
      <c r="E268" t="s">
        <v>1038</v>
      </c>
      <c r="F268" t="s">
        <v>1113</v>
      </c>
      <c r="G268" t="s">
        <v>1113</v>
      </c>
      <c r="H268" t="s">
        <v>712</v>
      </c>
      <c r="I268" t="s">
        <v>499</v>
      </c>
      <c r="J268" s="363">
        <v>0</v>
      </c>
      <c r="K268" t="s">
        <v>1110</v>
      </c>
    </row>
    <row r="269" spans="1:11" ht="16.5">
      <c r="A269" s="419"/>
      <c r="B269" s="502" t="s">
        <v>657</v>
      </c>
      <c r="C269" t="s">
        <v>712</v>
      </c>
      <c r="D269" t="s">
        <v>585</v>
      </c>
      <c r="E269" t="s">
        <v>1049</v>
      </c>
      <c r="F269" t="s">
        <v>1113</v>
      </c>
      <c r="G269" t="s">
        <v>1113</v>
      </c>
      <c r="H269" t="s">
        <v>712</v>
      </c>
      <c r="I269" t="s">
        <v>499</v>
      </c>
      <c r="J269" s="363">
        <v>20256.45773539487</v>
      </c>
      <c r="K269" t="s">
        <v>1110</v>
      </c>
    </row>
    <row r="270" spans="1:11" ht="16.5">
      <c r="A270" s="419"/>
      <c r="B270" s="502" t="s">
        <v>657</v>
      </c>
      <c r="C270" t="s">
        <v>712</v>
      </c>
      <c r="D270" t="s">
        <v>585</v>
      </c>
      <c r="E270" t="s">
        <v>1041</v>
      </c>
      <c r="F270" t="s">
        <v>1113</v>
      </c>
      <c r="G270" t="s">
        <v>1113</v>
      </c>
      <c r="H270" t="s">
        <v>712</v>
      </c>
      <c r="I270" t="s">
        <v>499</v>
      </c>
      <c r="J270" s="363">
        <v>12214.156096657716</v>
      </c>
      <c r="K270" t="s">
        <v>1110</v>
      </c>
    </row>
    <row r="271" spans="1:11" ht="16.5">
      <c r="A271" s="419"/>
      <c r="B271" s="502" t="s">
        <v>657</v>
      </c>
      <c r="C271" t="s">
        <v>712</v>
      </c>
      <c r="D271" t="s">
        <v>585</v>
      </c>
      <c r="E271" t="s">
        <v>1043</v>
      </c>
      <c r="F271" t="s">
        <v>1113</v>
      </c>
      <c r="G271" t="s">
        <v>1113</v>
      </c>
      <c r="H271" t="s">
        <v>712</v>
      </c>
      <c r="I271" t="s">
        <v>499</v>
      </c>
      <c r="J271" s="363">
        <v>0</v>
      </c>
      <c r="K271" t="s">
        <v>1110</v>
      </c>
    </row>
    <row r="272" spans="1:11" ht="16.5">
      <c r="A272" s="419"/>
      <c r="B272" s="502" t="s">
        <v>657</v>
      </c>
      <c r="C272" t="s">
        <v>714</v>
      </c>
      <c r="D272" t="s">
        <v>627</v>
      </c>
      <c r="E272" t="s">
        <v>1074</v>
      </c>
      <c r="F272" t="s">
        <v>1113</v>
      </c>
      <c r="G272" t="s">
        <v>1113</v>
      </c>
      <c r="H272" t="s">
        <v>714</v>
      </c>
      <c r="I272" t="s">
        <v>499</v>
      </c>
      <c r="J272" s="363">
        <v>13950.560133320989</v>
      </c>
      <c r="K272" t="s">
        <v>1110</v>
      </c>
    </row>
    <row r="273" spans="1:11" ht="16.5">
      <c r="A273" s="419"/>
      <c r="B273" s="502" t="s">
        <v>657</v>
      </c>
      <c r="C273" t="s">
        <v>714</v>
      </c>
      <c r="D273" t="s">
        <v>627</v>
      </c>
      <c r="E273" t="s">
        <v>1038</v>
      </c>
      <c r="F273" t="s">
        <v>1113</v>
      </c>
      <c r="G273" t="s">
        <v>1113</v>
      </c>
      <c r="H273" t="s">
        <v>714</v>
      </c>
      <c r="I273" t="s">
        <v>499</v>
      </c>
      <c r="J273" s="363">
        <v>637334.56161466532</v>
      </c>
      <c r="K273" t="s">
        <v>1110</v>
      </c>
    </row>
    <row r="274" spans="1:11" ht="16.5">
      <c r="A274" s="419"/>
      <c r="B274" s="502" t="s">
        <v>657</v>
      </c>
      <c r="C274" t="s">
        <v>714</v>
      </c>
      <c r="D274" t="s">
        <v>585</v>
      </c>
      <c r="E274" t="s">
        <v>1074</v>
      </c>
      <c r="F274" t="s">
        <v>1113</v>
      </c>
      <c r="G274" t="s">
        <v>1113</v>
      </c>
      <c r="H274" t="s">
        <v>714</v>
      </c>
      <c r="I274" t="s">
        <v>499</v>
      </c>
      <c r="J274" s="363">
        <v>566.82714563466345</v>
      </c>
      <c r="K274" t="s">
        <v>1110</v>
      </c>
    </row>
    <row r="275" spans="1:11" ht="16.5">
      <c r="A275" s="419"/>
      <c r="B275" s="502" t="s">
        <v>657</v>
      </c>
      <c r="C275" t="s">
        <v>714</v>
      </c>
      <c r="D275" t="s">
        <v>585</v>
      </c>
      <c r="E275" t="s">
        <v>1111</v>
      </c>
      <c r="F275" t="s">
        <v>1113</v>
      </c>
      <c r="G275" t="s">
        <v>1113</v>
      </c>
      <c r="H275" t="s">
        <v>714</v>
      </c>
      <c r="I275" t="s">
        <v>499</v>
      </c>
      <c r="J275" s="363">
        <v>4043640.1814646791</v>
      </c>
      <c r="K275" t="s">
        <v>1110</v>
      </c>
    </row>
    <row r="276" spans="1:11" ht="16.5">
      <c r="A276" s="419"/>
      <c r="B276" s="502" t="s">
        <v>657</v>
      </c>
      <c r="C276" t="s">
        <v>714</v>
      </c>
      <c r="D276" t="s">
        <v>585</v>
      </c>
      <c r="E276" t="s">
        <v>1038</v>
      </c>
      <c r="F276" t="s">
        <v>1113</v>
      </c>
      <c r="G276" t="s">
        <v>1113</v>
      </c>
      <c r="H276" t="s">
        <v>714</v>
      </c>
      <c r="I276" t="s">
        <v>499</v>
      </c>
      <c r="J276" s="363">
        <v>0</v>
      </c>
      <c r="K276" t="s">
        <v>1110</v>
      </c>
    </row>
    <row r="277" spans="1:11" ht="16.5">
      <c r="A277" s="419"/>
      <c r="B277" s="502" t="s">
        <v>657</v>
      </c>
      <c r="C277" t="s">
        <v>714</v>
      </c>
      <c r="D277" t="s">
        <v>585</v>
      </c>
      <c r="E277" t="s">
        <v>1049</v>
      </c>
      <c r="F277" t="s">
        <v>1113</v>
      </c>
      <c r="G277" t="s">
        <v>1113</v>
      </c>
      <c r="H277" t="s">
        <v>714</v>
      </c>
      <c r="I277" t="s">
        <v>499</v>
      </c>
      <c r="J277" s="363">
        <v>0</v>
      </c>
      <c r="K277" t="s">
        <v>1110</v>
      </c>
    </row>
    <row r="278" spans="1:11" ht="16.5">
      <c r="A278" s="419"/>
      <c r="B278" s="502" t="s">
        <v>657</v>
      </c>
      <c r="C278" t="s">
        <v>714</v>
      </c>
      <c r="D278" t="s">
        <v>585</v>
      </c>
      <c r="E278" t="s">
        <v>1041</v>
      </c>
      <c r="F278" t="s">
        <v>1113</v>
      </c>
      <c r="G278" t="s">
        <v>1113</v>
      </c>
      <c r="H278" t="s">
        <v>714</v>
      </c>
      <c r="I278" t="s">
        <v>499</v>
      </c>
      <c r="J278" s="363">
        <v>2600193.3617257662</v>
      </c>
      <c r="K278" t="s">
        <v>1110</v>
      </c>
    </row>
    <row r="279" spans="1:11" ht="16.5">
      <c r="A279" s="419"/>
      <c r="B279" s="502" t="s">
        <v>657</v>
      </c>
      <c r="C279" t="s">
        <v>714</v>
      </c>
      <c r="D279" t="s">
        <v>585</v>
      </c>
      <c r="E279" t="s">
        <v>1112</v>
      </c>
      <c r="F279" t="s">
        <v>1113</v>
      </c>
      <c r="G279" t="s">
        <v>1113</v>
      </c>
      <c r="H279" t="s">
        <v>714</v>
      </c>
      <c r="I279" t="s">
        <v>499</v>
      </c>
      <c r="J279" s="363">
        <v>0</v>
      </c>
      <c r="K279" t="s">
        <v>1110</v>
      </c>
    </row>
    <row r="280" spans="1:11" ht="16.5">
      <c r="A280" s="419"/>
      <c r="B280" s="502" t="s">
        <v>657</v>
      </c>
      <c r="C280" t="s">
        <v>714</v>
      </c>
      <c r="D280" t="s">
        <v>585</v>
      </c>
      <c r="E280" t="s">
        <v>1043</v>
      </c>
      <c r="F280" t="s">
        <v>1113</v>
      </c>
      <c r="G280" t="s">
        <v>1113</v>
      </c>
      <c r="H280" t="s">
        <v>714</v>
      </c>
      <c r="I280" t="s">
        <v>499</v>
      </c>
      <c r="J280" s="363">
        <v>44.357003981112861</v>
      </c>
      <c r="K280" t="s">
        <v>1110</v>
      </c>
    </row>
    <row r="281" spans="1:11" ht="16.5">
      <c r="A281" s="419"/>
      <c r="B281" s="502" t="s">
        <v>657</v>
      </c>
      <c r="C281" t="s">
        <v>710</v>
      </c>
      <c r="D281" t="s">
        <v>627</v>
      </c>
      <c r="E281" t="s">
        <v>1074</v>
      </c>
      <c r="F281" t="s">
        <v>1113</v>
      </c>
      <c r="G281" t="s">
        <v>1113</v>
      </c>
      <c r="H281" t="s">
        <v>710</v>
      </c>
      <c r="I281" t="s">
        <v>499</v>
      </c>
      <c r="J281" s="363">
        <v>466.62346079066754</v>
      </c>
      <c r="K281" t="s">
        <v>1110</v>
      </c>
    </row>
    <row r="282" spans="1:11" ht="16.5">
      <c r="A282" s="419"/>
      <c r="B282" s="502" t="s">
        <v>657</v>
      </c>
      <c r="C282" t="s">
        <v>710</v>
      </c>
      <c r="D282" t="s">
        <v>627</v>
      </c>
      <c r="E282" t="s">
        <v>1038</v>
      </c>
      <c r="F282" t="s">
        <v>1113</v>
      </c>
      <c r="G282" t="s">
        <v>1113</v>
      </c>
      <c r="H282" t="s">
        <v>710</v>
      </c>
      <c r="I282" t="s">
        <v>499</v>
      </c>
      <c r="J282" s="363">
        <v>53827.414128321449</v>
      </c>
      <c r="K282" t="s">
        <v>1110</v>
      </c>
    </row>
    <row r="283" spans="1:11" ht="16.5">
      <c r="A283" s="419"/>
      <c r="B283" s="502" t="s">
        <v>657</v>
      </c>
      <c r="C283" t="s">
        <v>710</v>
      </c>
      <c r="D283" t="s">
        <v>585</v>
      </c>
      <c r="E283" t="s">
        <v>1111</v>
      </c>
      <c r="F283" t="s">
        <v>1113</v>
      </c>
      <c r="G283" t="s">
        <v>1113</v>
      </c>
      <c r="H283" t="s">
        <v>710</v>
      </c>
      <c r="I283" t="s">
        <v>499</v>
      </c>
      <c r="J283" s="363">
        <v>294991.71373021015</v>
      </c>
      <c r="K283" t="s">
        <v>1110</v>
      </c>
    </row>
    <row r="284" spans="1:11" ht="16.5">
      <c r="A284" s="419"/>
      <c r="B284" s="502" t="s">
        <v>657</v>
      </c>
      <c r="C284" t="s">
        <v>710</v>
      </c>
      <c r="D284" t="s">
        <v>585</v>
      </c>
      <c r="E284" t="s">
        <v>1038</v>
      </c>
      <c r="F284" t="s">
        <v>1113</v>
      </c>
      <c r="G284" t="s">
        <v>1113</v>
      </c>
      <c r="H284" t="s">
        <v>710</v>
      </c>
      <c r="I284" t="s">
        <v>499</v>
      </c>
      <c r="J284" s="363">
        <v>35264.632904360704</v>
      </c>
      <c r="K284" t="s">
        <v>1110</v>
      </c>
    </row>
    <row r="285" spans="1:11" ht="16.5">
      <c r="A285" s="419"/>
      <c r="B285" s="502" t="s">
        <v>657</v>
      </c>
      <c r="C285" t="s">
        <v>710</v>
      </c>
      <c r="D285" t="s">
        <v>585</v>
      </c>
      <c r="E285" t="s">
        <v>1049</v>
      </c>
      <c r="F285" t="s">
        <v>1113</v>
      </c>
      <c r="G285" t="s">
        <v>1113</v>
      </c>
      <c r="H285" t="s">
        <v>710</v>
      </c>
      <c r="I285" t="s">
        <v>499</v>
      </c>
      <c r="J285" s="363">
        <v>0</v>
      </c>
      <c r="K285" t="s">
        <v>1110</v>
      </c>
    </row>
    <row r="286" spans="1:11" ht="16.5">
      <c r="A286" s="419"/>
      <c r="B286" s="502" t="s">
        <v>657</v>
      </c>
      <c r="C286" t="s">
        <v>710</v>
      </c>
      <c r="D286" t="s">
        <v>585</v>
      </c>
      <c r="E286" t="s">
        <v>1041</v>
      </c>
      <c r="F286" t="s">
        <v>1113</v>
      </c>
      <c r="G286" t="s">
        <v>1113</v>
      </c>
      <c r="H286" t="s">
        <v>710</v>
      </c>
      <c r="I286" t="s">
        <v>499</v>
      </c>
      <c r="J286" s="363">
        <v>15512.332191463753</v>
      </c>
      <c r="K286" t="s">
        <v>1110</v>
      </c>
    </row>
    <row r="287" spans="1:11" ht="16.5">
      <c r="A287" s="419"/>
      <c r="B287" s="502" t="s">
        <v>657</v>
      </c>
      <c r="C287" t="s">
        <v>710</v>
      </c>
      <c r="D287" t="s">
        <v>585</v>
      </c>
      <c r="E287" t="s">
        <v>1043</v>
      </c>
      <c r="F287" t="s">
        <v>1113</v>
      </c>
      <c r="G287" t="s">
        <v>1113</v>
      </c>
      <c r="H287" t="s">
        <v>710</v>
      </c>
      <c r="I287" t="s">
        <v>499</v>
      </c>
      <c r="J287" s="363">
        <v>74547.088232571055</v>
      </c>
      <c r="K287" t="s">
        <v>1110</v>
      </c>
    </row>
    <row r="288" spans="1:11" ht="16.5">
      <c r="A288" s="419"/>
      <c r="B288" s="502" t="s">
        <v>657</v>
      </c>
      <c r="C288" t="s">
        <v>659</v>
      </c>
      <c r="D288" t="s">
        <v>627</v>
      </c>
      <c r="E288" t="s">
        <v>1038</v>
      </c>
      <c r="F288" t="s">
        <v>1113</v>
      </c>
      <c r="G288" t="s">
        <v>1113</v>
      </c>
      <c r="H288" t="s">
        <v>659</v>
      </c>
      <c r="I288" t="s">
        <v>499</v>
      </c>
      <c r="J288" s="363">
        <v>0</v>
      </c>
      <c r="K288" t="s">
        <v>1110</v>
      </c>
    </row>
    <row r="289" spans="1:11" ht="16.5">
      <c r="A289" s="419"/>
      <c r="B289" s="502" t="s">
        <v>657</v>
      </c>
      <c r="C289" t="s">
        <v>659</v>
      </c>
      <c r="D289" t="s">
        <v>585</v>
      </c>
      <c r="E289" t="s">
        <v>1111</v>
      </c>
      <c r="F289" t="s">
        <v>1113</v>
      </c>
      <c r="G289" t="s">
        <v>1113</v>
      </c>
      <c r="H289" t="s">
        <v>659</v>
      </c>
      <c r="I289" t="s">
        <v>499</v>
      </c>
      <c r="J289" s="363">
        <v>13075.604110730488</v>
      </c>
      <c r="K289" t="s">
        <v>1110</v>
      </c>
    </row>
    <row r="290" spans="1:11" ht="16.5">
      <c r="A290" s="419"/>
      <c r="B290" s="502" t="s">
        <v>657</v>
      </c>
      <c r="C290" t="s">
        <v>659</v>
      </c>
      <c r="D290" t="s">
        <v>585</v>
      </c>
      <c r="E290" t="s">
        <v>1038</v>
      </c>
      <c r="F290" t="s">
        <v>1113</v>
      </c>
      <c r="G290" t="s">
        <v>1113</v>
      </c>
      <c r="H290" t="s">
        <v>659</v>
      </c>
      <c r="I290" t="s">
        <v>499</v>
      </c>
      <c r="J290" s="363">
        <v>10032.126654939357</v>
      </c>
      <c r="K290" t="s">
        <v>1110</v>
      </c>
    </row>
    <row r="291" spans="1:11" ht="16.5">
      <c r="A291" s="419"/>
      <c r="B291" s="502" t="s">
        <v>657</v>
      </c>
      <c r="C291" t="s">
        <v>659</v>
      </c>
      <c r="D291" t="s">
        <v>585</v>
      </c>
      <c r="E291" t="s">
        <v>1049</v>
      </c>
      <c r="F291" t="s">
        <v>1113</v>
      </c>
      <c r="G291" t="s">
        <v>1113</v>
      </c>
      <c r="H291" t="s">
        <v>659</v>
      </c>
      <c r="I291" t="s">
        <v>499</v>
      </c>
      <c r="J291" s="363">
        <v>0</v>
      </c>
      <c r="K291" t="s">
        <v>1110</v>
      </c>
    </row>
    <row r="292" spans="1:11" ht="16.5">
      <c r="A292" s="419"/>
      <c r="B292" s="502" t="s">
        <v>657</v>
      </c>
      <c r="C292" t="s">
        <v>659</v>
      </c>
      <c r="D292" t="s">
        <v>585</v>
      </c>
      <c r="E292" t="s">
        <v>1041</v>
      </c>
      <c r="F292" t="s">
        <v>1113</v>
      </c>
      <c r="G292" t="s">
        <v>1113</v>
      </c>
      <c r="H292" t="s">
        <v>659</v>
      </c>
      <c r="I292" t="s">
        <v>499</v>
      </c>
      <c r="J292" s="363">
        <v>0</v>
      </c>
      <c r="K292" t="s">
        <v>1110</v>
      </c>
    </row>
    <row r="293" spans="1:11" ht="16.5">
      <c r="A293" s="419"/>
      <c r="B293" s="502" t="s">
        <v>657</v>
      </c>
      <c r="C293" t="s">
        <v>659</v>
      </c>
      <c r="D293" t="s">
        <v>585</v>
      </c>
      <c r="E293" t="s">
        <v>1043</v>
      </c>
      <c r="F293" t="s">
        <v>1113</v>
      </c>
      <c r="G293" t="s">
        <v>1113</v>
      </c>
      <c r="H293" t="s">
        <v>659</v>
      </c>
      <c r="I293" t="s">
        <v>499</v>
      </c>
      <c r="J293" s="363">
        <v>18354.235718914915</v>
      </c>
      <c r="K293" t="s">
        <v>1110</v>
      </c>
    </row>
    <row r="294" spans="1:11" ht="16.5">
      <c r="A294" s="419"/>
      <c r="B294" s="502" t="s">
        <v>657</v>
      </c>
      <c r="C294" t="s">
        <v>691</v>
      </c>
      <c r="D294" t="s">
        <v>627</v>
      </c>
      <c r="E294" t="s">
        <v>1038</v>
      </c>
      <c r="F294" t="s">
        <v>1113</v>
      </c>
      <c r="G294" t="s">
        <v>1113</v>
      </c>
      <c r="H294" t="s">
        <v>691</v>
      </c>
      <c r="I294" t="s">
        <v>499</v>
      </c>
      <c r="J294" s="363">
        <v>0</v>
      </c>
      <c r="K294" t="s">
        <v>1110</v>
      </c>
    </row>
    <row r="295" spans="1:11" ht="16.5">
      <c r="A295" s="419"/>
      <c r="B295" s="502" t="s">
        <v>657</v>
      </c>
      <c r="C295" t="s">
        <v>691</v>
      </c>
      <c r="D295" t="s">
        <v>585</v>
      </c>
      <c r="E295" t="s">
        <v>1111</v>
      </c>
      <c r="F295" t="s">
        <v>1113</v>
      </c>
      <c r="G295" t="s">
        <v>1113</v>
      </c>
      <c r="H295" t="s">
        <v>691</v>
      </c>
      <c r="I295" t="s">
        <v>499</v>
      </c>
      <c r="J295" s="363">
        <v>14503.055272659938</v>
      </c>
      <c r="K295" t="s">
        <v>1110</v>
      </c>
    </row>
    <row r="296" spans="1:11" ht="16.5">
      <c r="A296" s="419"/>
      <c r="B296" s="502" t="s">
        <v>657</v>
      </c>
      <c r="C296" t="s">
        <v>691</v>
      </c>
      <c r="D296" t="s">
        <v>585</v>
      </c>
      <c r="E296" t="s">
        <v>1038</v>
      </c>
      <c r="F296" t="s">
        <v>1113</v>
      </c>
      <c r="G296" t="s">
        <v>1113</v>
      </c>
      <c r="H296" t="s">
        <v>691</v>
      </c>
      <c r="I296" t="s">
        <v>499</v>
      </c>
      <c r="J296" s="363">
        <v>22678.335339320431</v>
      </c>
      <c r="K296" t="s">
        <v>1110</v>
      </c>
    </row>
    <row r="297" spans="1:11" ht="16.5">
      <c r="A297" s="419"/>
      <c r="B297" s="502" t="s">
        <v>657</v>
      </c>
      <c r="C297" t="s">
        <v>691</v>
      </c>
      <c r="D297" t="s">
        <v>585</v>
      </c>
      <c r="E297" t="s">
        <v>1049</v>
      </c>
      <c r="F297" t="s">
        <v>1113</v>
      </c>
      <c r="G297" t="s">
        <v>1113</v>
      </c>
      <c r="H297" t="s">
        <v>691</v>
      </c>
      <c r="I297" t="s">
        <v>499</v>
      </c>
      <c r="J297" s="363">
        <v>0</v>
      </c>
      <c r="K297" t="s">
        <v>1110</v>
      </c>
    </row>
    <row r="298" spans="1:11" ht="16.5">
      <c r="A298" s="419"/>
      <c r="B298" s="502" t="s">
        <v>657</v>
      </c>
      <c r="C298" t="s">
        <v>691</v>
      </c>
      <c r="D298" t="s">
        <v>585</v>
      </c>
      <c r="E298" t="s">
        <v>1041</v>
      </c>
      <c r="F298" t="s">
        <v>1113</v>
      </c>
      <c r="G298" t="s">
        <v>1113</v>
      </c>
      <c r="H298" t="s">
        <v>691</v>
      </c>
      <c r="I298" t="s">
        <v>499</v>
      </c>
      <c r="J298" s="363">
        <v>2549.9583371910007</v>
      </c>
      <c r="K298" t="s">
        <v>1110</v>
      </c>
    </row>
    <row r="299" spans="1:11" ht="16.5">
      <c r="A299" s="419"/>
      <c r="B299" s="502" t="s">
        <v>657</v>
      </c>
      <c r="C299" t="s">
        <v>691</v>
      </c>
      <c r="D299" t="s">
        <v>585</v>
      </c>
      <c r="E299" t="s">
        <v>1043</v>
      </c>
      <c r="F299" t="s">
        <v>1113</v>
      </c>
      <c r="G299" t="s">
        <v>1113</v>
      </c>
      <c r="H299" t="s">
        <v>691</v>
      </c>
      <c r="I299" t="s">
        <v>499</v>
      </c>
      <c r="J299" s="363">
        <v>32095.056013332098</v>
      </c>
      <c r="K299" t="s">
        <v>1110</v>
      </c>
    </row>
    <row r="300" spans="1:11" ht="16.5">
      <c r="A300" s="419"/>
      <c r="B300" s="502" t="s">
        <v>657</v>
      </c>
      <c r="C300" t="s">
        <v>716</v>
      </c>
      <c r="D300" t="s">
        <v>627</v>
      </c>
      <c r="E300" t="s">
        <v>1038</v>
      </c>
      <c r="F300" t="s">
        <v>1113</v>
      </c>
      <c r="G300" t="s">
        <v>1113</v>
      </c>
      <c r="H300" t="s">
        <v>716</v>
      </c>
      <c r="I300" t="s">
        <v>499</v>
      </c>
      <c r="J300" s="363">
        <v>1109.2306267938154</v>
      </c>
      <c r="K300" t="s">
        <v>1110</v>
      </c>
    </row>
    <row r="301" spans="1:11" ht="16.5">
      <c r="A301" s="419"/>
      <c r="B301" s="502" t="s">
        <v>657</v>
      </c>
      <c r="C301" t="s">
        <v>716</v>
      </c>
      <c r="D301" t="s">
        <v>585</v>
      </c>
      <c r="E301" t="s">
        <v>1074</v>
      </c>
      <c r="F301" t="s">
        <v>1113</v>
      </c>
      <c r="G301" t="s">
        <v>1113</v>
      </c>
      <c r="H301" t="s">
        <v>716</v>
      </c>
      <c r="I301" t="s">
        <v>499</v>
      </c>
      <c r="J301" s="363">
        <v>148.1344319970373</v>
      </c>
      <c r="K301" t="s">
        <v>1110</v>
      </c>
    </row>
    <row r="302" spans="1:11" ht="16.5">
      <c r="A302" s="419"/>
      <c r="B302" s="502" t="s">
        <v>657</v>
      </c>
      <c r="C302" t="s">
        <v>716</v>
      </c>
      <c r="D302" t="s">
        <v>585</v>
      </c>
      <c r="E302" t="s">
        <v>1111</v>
      </c>
      <c r="F302" t="s">
        <v>1113</v>
      </c>
      <c r="G302" t="s">
        <v>1113</v>
      </c>
      <c r="H302" t="s">
        <v>716</v>
      </c>
      <c r="I302" t="s">
        <v>499</v>
      </c>
      <c r="J302" s="363">
        <v>25501.175817053976</v>
      </c>
      <c r="K302" t="s">
        <v>1110</v>
      </c>
    </row>
    <row r="303" spans="1:11" ht="16.5">
      <c r="A303" s="419"/>
      <c r="B303" s="502" t="s">
        <v>657</v>
      </c>
      <c r="C303" t="s">
        <v>716</v>
      </c>
      <c r="D303" t="s">
        <v>585</v>
      </c>
      <c r="E303" t="s">
        <v>1038</v>
      </c>
      <c r="F303" t="s">
        <v>1113</v>
      </c>
      <c r="G303" t="s">
        <v>1113</v>
      </c>
      <c r="H303" t="s">
        <v>716</v>
      </c>
      <c r="I303" t="s">
        <v>499</v>
      </c>
      <c r="J303" s="363">
        <v>3692.0099990741596</v>
      </c>
      <c r="K303" t="s">
        <v>1110</v>
      </c>
    </row>
    <row r="304" spans="1:11" ht="16.5">
      <c r="A304" s="419"/>
      <c r="B304" s="502" t="s">
        <v>657</v>
      </c>
      <c r="C304" t="s">
        <v>716</v>
      </c>
      <c r="D304" t="s">
        <v>585</v>
      </c>
      <c r="E304" t="s">
        <v>1049</v>
      </c>
      <c r="F304" t="s">
        <v>1113</v>
      </c>
      <c r="G304" t="s">
        <v>1113</v>
      </c>
      <c r="H304" t="s">
        <v>716</v>
      </c>
      <c r="I304" t="s">
        <v>499</v>
      </c>
      <c r="J304" s="363">
        <v>10415.702249791686</v>
      </c>
      <c r="K304" t="s">
        <v>1110</v>
      </c>
    </row>
    <row r="305" spans="1:11" ht="16.5">
      <c r="A305" s="419"/>
      <c r="B305" s="502" t="s">
        <v>657</v>
      </c>
      <c r="C305" t="s">
        <v>716</v>
      </c>
      <c r="D305" t="s">
        <v>585</v>
      </c>
      <c r="E305" t="s">
        <v>1041</v>
      </c>
      <c r="F305" t="s">
        <v>1113</v>
      </c>
      <c r="G305" t="s">
        <v>1113</v>
      </c>
      <c r="H305" t="s">
        <v>716</v>
      </c>
      <c r="I305" t="s">
        <v>499</v>
      </c>
      <c r="J305" s="363">
        <v>69385.047680770294</v>
      </c>
      <c r="K305" t="s">
        <v>1110</v>
      </c>
    </row>
    <row r="306" spans="1:11" ht="16.5">
      <c r="A306" s="419"/>
      <c r="B306" s="502" t="s">
        <v>657</v>
      </c>
      <c r="C306" t="s">
        <v>716</v>
      </c>
      <c r="D306" t="s">
        <v>585</v>
      </c>
      <c r="E306" t="s">
        <v>1112</v>
      </c>
      <c r="F306" t="s">
        <v>1113</v>
      </c>
      <c r="G306" t="s">
        <v>1113</v>
      </c>
      <c r="H306" t="s">
        <v>716</v>
      </c>
      <c r="I306" t="s">
        <v>499</v>
      </c>
      <c r="J306" s="363">
        <v>0</v>
      </c>
      <c r="K306" t="s">
        <v>1110</v>
      </c>
    </row>
    <row r="307" spans="1:11" ht="16.5">
      <c r="A307" s="419"/>
      <c r="B307" s="502" t="s">
        <v>657</v>
      </c>
      <c r="C307" t="s">
        <v>716</v>
      </c>
      <c r="D307" t="s">
        <v>585</v>
      </c>
      <c r="E307" t="s">
        <v>1043</v>
      </c>
      <c r="F307" t="s">
        <v>1113</v>
      </c>
      <c r="G307" t="s">
        <v>1113</v>
      </c>
      <c r="H307" t="s">
        <v>716</v>
      </c>
      <c r="I307" t="s">
        <v>499</v>
      </c>
      <c r="J307" s="363">
        <v>561.97574298676045</v>
      </c>
      <c r="K307" t="s">
        <v>1110</v>
      </c>
    </row>
    <row r="308" spans="1:11" ht="16.5">
      <c r="A308" s="419"/>
      <c r="B308" s="502" t="s">
        <v>657</v>
      </c>
      <c r="C308" t="s">
        <v>662</v>
      </c>
      <c r="D308" t="s">
        <v>627</v>
      </c>
      <c r="E308" t="s">
        <v>1074</v>
      </c>
      <c r="F308" s="362" t="s">
        <v>1110</v>
      </c>
      <c r="G308" s="362" t="s">
        <v>1110</v>
      </c>
      <c r="I308" t="s">
        <v>499</v>
      </c>
      <c r="J308" s="363">
        <v>278152.68030737893</v>
      </c>
      <c r="K308" t="s">
        <v>1110</v>
      </c>
    </row>
    <row r="309" spans="1:11" ht="16.5">
      <c r="A309" s="419"/>
      <c r="B309" s="502" t="s">
        <v>657</v>
      </c>
      <c r="C309" t="s">
        <v>662</v>
      </c>
      <c r="D309" t="s">
        <v>627</v>
      </c>
      <c r="E309" t="s">
        <v>1038</v>
      </c>
      <c r="F309" s="362" t="s">
        <v>1110</v>
      </c>
      <c r="G309" s="362" t="s">
        <v>1110</v>
      </c>
      <c r="I309" t="s">
        <v>499</v>
      </c>
      <c r="J309" s="363">
        <v>178838.41310989723</v>
      </c>
      <c r="K309" t="s">
        <v>1110</v>
      </c>
    </row>
    <row r="310" spans="1:11" ht="16.5">
      <c r="A310" s="419"/>
      <c r="B310" s="502" t="s">
        <v>657</v>
      </c>
      <c r="C310" t="s">
        <v>662</v>
      </c>
      <c r="D310" t="s">
        <v>585</v>
      </c>
      <c r="E310" t="s">
        <v>1074</v>
      </c>
      <c r="F310" s="362" t="s">
        <v>1110</v>
      </c>
      <c r="G310" s="362" t="s">
        <v>1110</v>
      </c>
      <c r="I310" t="s">
        <v>499</v>
      </c>
      <c r="J310" s="363">
        <v>1316399.9351911859</v>
      </c>
      <c r="K310" t="s">
        <v>1110</v>
      </c>
    </row>
    <row r="311" spans="1:11" ht="16.5">
      <c r="A311" s="419"/>
      <c r="B311" s="502" t="s">
        <v>657</v>
      </c>
      <c r="C311" t="s">
        <v>662</v>
      </c>
      <c r="D311" t="s">
        <v>585</v>
      </c>
      <c r="E311" t="s">
        <v>1111</v>
      </c>
      <c r="F311" s="362" t="s">
        <v>1110</v>
      </c>
      <c r="G311" s="362" t="s">
        <v>1110</v>
      </c>
      <c r="I311" t="s">
        <v>499</v>
      </c>
      <c r="J311" s="363">
        <v>795688.39922229422</v>
      </c>
      <c r="K311" t="s">
        <v>1110</v>
      </c>
    </row>
    <row r="312" spans="1:11" ht="16.5">
      <c r="A312" s="419"/>
      <c r="B312" s="502" t="s">
        <v>657</v>
      </c>
      <c r="C312" t="s">
        <v>662</v>
      </c>
      <c r="D312" t="s">
        <v>585</v>
      </c>
      <c r="E312" t="s">
        <v>1038</v>
      </c>
      <c r="F312" s="362" t="s">
        <v>1110</v>
      </c>
      <c r="G312" s="362" t="s">
        <v>1110</v>
      </c>
      <c r="I312" t="s">
        <v>499</v>
      </c>
      <c r="J312" s="363">
        <v>250114.23942227571</v>
      </c>
      <c r="K312" t="s">
        <v>1110</v>
      </c>
    </row>
    <row r="313" spans="1:11" ht="16.5">
      <c r="A313" s="419"/>
      <c r="B313" s="502" t="s">
        <v>657</v>
      </c>
      <c r="C313" t="s">
        <v>662</v>
      </c>
      <c r="D313" t="s">
        <v>585</v>
      </c>
      <c r="E313" t="s">
        <v>1049</v>
      </c>
      <c r="F313" s="362" t="s">
        <v>1110</v>
      </c>
      <c r="G313" s="362" t="s">
        <v>1110</v>
      </c>
      <c r="I313" t="s">
        <v>499</v>
      </c>
      <c r="J313" s="363">
        <v>0</v>
      </c>
      <c r="K313" t="s">
        <v>1110</v>
      </c>
    </row>
    <row r="314" spans="1:11" ht="16.5">
      <c r="A314" s="419"/>
      <c r="B314" s="502" t="s">
        <v>657</v>
      </c>
      <c r="C314" t="s">
        <v>662</v>
      </c>
      <c r="D314" t="s">
        <v>585</v>
      </c>
      <c r="E314" t="s">
        <v>1041</v>
      </c>
      <c r="F314" s="362" t="s">
        <v>1110</v>
      </c>
      <c r="G314" s="362" t="s">
        <v>1110</v>
      </c>
      <c r="I314" t="s">
        <v>499</v>
      </c>
      <c r="J314" s="363">
        <v>437663.4663457087</v>
      </c>
      <c r="K314" t="s">
        <v>1110</v>
      </c>
    </row>
    <row r="315" spans="1:11" ht="16.5">
      <c r="A315" s="419"/>
      <c r="B315" s="502" t="s">
        <v>657</v>
      </c>
      <c r="C315" t="s">
        <v>662</v>
      </c>
      <c r="D315" t="s">
        <v>585</v>
      </c>
      <c r="E315" t="s">
        <v>1043</v>
      </c>
      <c r="F315" s="362" t="s">
        <v>1110</v>
      </c>
      <c r="G315" s="362" t="s">
        <v>1110</v>
      </c>
      <c r="I315" t="s">
        <v>499</v>
      </c>
      <c r="J315" s="363">
        <v>740.67215998518657</v>
      </c>
      <c r="K315" t="s">
        <v>1110</v>
      </c>
    </row>
    <row r="316" spans="1:11" ht="16.5">
      <c r="A316" s="419"/>
      <c r="B316" s="502" t="s">
        <v>657</v>
      </c>
      <c r="C316" t="s">
        <v>718</v>
      </c>
      <c r="D316" t="s">
        <v>627</v>
      </c>
      <c r="E316" t="s">
        <v>1038</v>
      </c>
      <c r="F316" t="s">
        <v>1113</v>
      </c>
      <c r="G316" t="s">
        <v>1113</v>
      </c>
      <c r="H316" t="s">
        <v>718</v>
      </c>
      <c r="I316" t="s">
        <v>499</v>
      </c>
      <c r="J316" s="363">
        <v>21293.806129062123</v>
      </c>
      <c r="K316" t="s">
        <v>1110</v>
      </c>
    </row>
    <row r="317" spans="1:11" ht="16.5">
      <c r="A317" s="419"/>
      <c r="B317" s="502" t="s">
        <v>657</v>
      </c>
      <c r="C317" t="s">
        <v>718</v>
      </c>
      <c r="D317" t="s">
        <v>585</v>
      </c>
      <c r="E317" t="s">
        <v>1111</v>
      </c>
      <c r="F317" t="s">
        <v>1113</v>
      </c>
      <c r="G317" t="s">
        <v>1113</v>
      </c>
      <c r="H317" t="s">
        <v>718</v>
      </c>
      <c r="I317" t="s">
        <v>499</v>
      </c>
      <c r="J317" s="363">
        <v>60007.573372835846</v>
      </c>
      <c r="K317" t="s">
        <v>1110</v>
      </c>
    </row>
    <row r="318" spans="1:11" ht="16.5">
      <c r="A318" s="419"/>
      <c r="B318" s="502" t="s">
        <v>657</v>
      </c>
      <c r="C318" t="s">
        <v>718</v>
      </c>
      <c r="D318" t="s">
        <v>585</v>
      </c>
      <c r="E318" t="s">
        <v>1038</v>
      </c>
      <c r="F318" t="s">
        <v>1113</v>
      </c>
      <c r="G318" t="s">
        <v>1113</v>
      </c>
      <c r="H318" t="s">
        <v>718</v>
      </c>
      <c r="I318" t="s">
        <v>499</v>
      </c>
      <c r="J318" s="363">
        <v>105427.21044347745</v>
      </c>
      <c r="K318" t="s">
        <v>1110</v>
      </c>
    </row>
    <row r="319" spans="1:11" ht="16.5">
      <c r="A319" s="419"/>
      <c r="B319" s="502" t="s">
        <v>657</v>
      </c>
      <c r="C319" t="s">
        <v>718</v>
      </c>
      <c r="D319" t="s">
        <v>585</v>
      </c>
      <c r="E319" t="s">
        <v>1049</v>
      </c>
      <c r="F319" t="s">
        <v>1113</v>
      </c>
      <c r="G319" t="s">
        <v>1113</v>
      </c>
      <c r="H319" t="s">
        <v>718</v>
      </c>
      <c r="I319" t="s">
        <v>499</v>
      </c>
      <c r="J319" s="363">
        <v>0</v>
      </c>
      <c r="K319" t="s">
        <v>1110</v>
      </c>
    </row>
    <row r="320" spans="1:11" ht="16.5">
      <c r="A320" s="419"/>
      <c r="B320" s="502" t="s">
        <v>657</v>
      </c>
      <c r="C320" t="s">
        <v>718</v>
      </c>
      <c r="D320" t="s">
        <v>585</v>
      </c>
      <c r="E320" t="s">
        <v>1041</v>
      </c>
      <c r="F320" t="s">
        <v>1113</v>
      </c>
      <c r="G320" t="s">
        <v>1113</v>
      </c>
      <c r="H320" t="s">
        <v>718</v>
      </c>
      <c r="I320" t="s">
        <v>499</v>
      </c>
      <c r="J320" s="363">
        <v>68049.532450699</v>
      </c>
      <c r="K320" t="s">
        <v>1110</v>
      </c>
    </row>
    <row r="321" spans="1:11" ht="16.5">
      <c r="A321" s="419"/>
      <c r="B321" s="502" t="s">
        <v>657</v>
      </c>
      <c r="C321" t="s">
        <v>718</v>
      </c>
      <c r="D321" t="s">
        <v>585</v>
      </c>
      <c r="E321" t="s">
        <v>1043</v>
      </c>
      <c r="F321" t="s">
        <v>1113</v>
      </c>
      <c r="G321" t="s">
        <v>1113</v>
      </c>
      <c r="H321" t="s">
        <v>718</v>
      </c>
      <c r="I321" t="s">
        <v>499</v>
      </c>
      <c r="J321" s="363">
        <v>404237.15396722523</v>
      </c>
      <c r="K321" t="s">
        <v>1110</v>
      </c>
    </row>
    <row r="322" spans="1:11" ht="16.5">
      <c r="A322" s="419"/>
      <c r="B322" s="502" t="s">
        <v>657</v>
      </c>
      <c r="C322" t="s">
        <v>720</v>
      </c>
      <c r="D322" t="s">
        <v>627</v>
      </c>
      <c r="E322" t="s">
        <v>1074</v>
      </c>
      <c r="F322" t="s">
        <v>1113</v>
      </c>
      <c r="G322" t="s">
        <v>1113</v>
      </c>
      <c r="H322" t="s">
        <v>720</v>
      </c>
      <c r="I322" t="s">
        <v>499</v>
      </c>
      <c r="J322" s="363">
        <v>271.85445792056288</v>
      </c>
      <c r="K322" t="s">
        <v>1110</v>
      </c>
    </row>
    <row r="323" spans="1:11" ht="16.5">
      <c r="A323" s="419"/>
      <c r="B323" s="502" t="s">
        <v>657</v>
      </c>
      <c r="C323" t="s">
        <v>720</v>
      </c>
      <c r="D323" t="s">
        <v>627</v>
      </c>
      <c r="E323" t="s">
        <v>1038</v>
      </c>
      <c r="F323" t="s">
        <v>1113</v>
      </c>
      <c r="G323" t="s">
        <v>1113</v>
      </c>
      <c r="H323" t="s">
        <v>720</v>
      </c>
      <c r="I323" t="s">
        <v>499</v>
      </c>
      <c r="J323" s="363">
        <v>26183.418202018329</v>
      </c>
      <c r="K323" t="s">
        <v>1110</v>
      </c>
    </row>
    <row r="324" spans="1:11" ht="16.5">
      <c r="A324" s="419"/>
      <c r="B324" s="502" t="s">
        <v>657</v>
      </c>
      <c r="C324" t="s">
        <v>720</v>
      </c>
      <c r="D324" t="s">
        <v>585</v>
      </c>
      <c r="E324" t="s">
        <v>1111</v>
      </c>
      <c r="F324" t="s">
        <v>1113</v>
      </c>
      <c r="G324" t="s">
        <v>1113</v>
      </c>
      <c r="H324" t="s">
        <v>720</v>
      </c>
      <c r="I324" t="s">
        <v>499</v>
      </c>
      <c r="J324" s="363">
        <v>72168.882510878626</v>
      </c>
      <c r="K324" t="s">
        <v>1110</v>
      </c>
    </row>
    <row r="325" spans="1:11" ht="16.5">
      <c r="A325" s="419"/>
      <c r="B325" s="502" t="s">
        <v>657</v>
      </c>
      <c r="C325" t="s">
        <v>720</v>
      </c>
      <c r="D325" t="s">
        <v>585</v>
      </c>
      <c r="E325" t="s">
        <v>1038</v>
      </c>
      <c r="F325" t="s">
        <v>1113</v>
      </c>
      <c r="G325" t="s">
        <v>1113</v>
      </c>
      <c r="H325" t="s">
        <v>720</v>
      </c>
      <c r="I325" t="s">
        <v>499</v>
      </c>
      <c r="J325" s="363">
        <v>59932.20072215535</v>
      </c>
      <c r="K325" t="s">
        <v>1110</v>
      </c>
    </row>
    <row r="326" spans="1:11" ht="16.5">
      <c r="A326" s="419"/>
      <c r="B326" s="502" t="s">
        <v>657</v>
      </c>
      <c r="C326" t="s">
        <v>720</v>
      </c>
      <c r="D326" t="s">
        <v>585</v>
      </c>
      <c r="E326" t="s">
        <v>1049</v>
      </c>
      <c r="F326" t="s">
        <v>1113</v>
      </c>
      <c r="G326" t="s">
        <v>1113</v>
      </c>
      <c r="H326" t="s">
        <v>720</v>
      </c>
      <c r="I326" t="s">
        <v>499</v>
      </c>
      <c r="J326" s="363">
        <v>0</v>
      </c>
      <c r="K326" t="s">
        <v>1110</v>
      </c>
    </row>
    <row r="327" spans="1:11" ht="16.5">
      <c r="A327" s="419"/>
      <c r="B327" s="502" t="s">
        <v>657</v>
      </c>
      <c r="C327" t="s">
        <v>720</v>
      </c>
      <c r="D327" t="s">
        <v>585</v>
      </c>
      <c r="E327" t="s">
        <v>1041</v>
      </c>
      <c r="F327" t="s">
        <v>1113</v>
      </c>
      <c r="G327" t="s">
        <v>1113</v>
      </c>
      <c r="H327" t="s">
        <v>720</v>
      </c>
      <c r="I327" t="s">
        <v>499</v>
      </c>
      <c r="J327" s="363">
        <v>79878.048328858436</v>
      </c>
      <c r="K327" t="s">
        <v>1110</v>
      </c>
    </row>
    <row r="328" spans="1:11" ht="16.5">
      <c r="A328" s="419"/>
      <c r="B328" s="502" t="s">
        <v>657</v>
      </c>
      <c r="C328" t="s">
        <v>720</v>
      </c>
      <c r="D328" t="s">
        <v>585</v>
      </c>
      <c r="E328" t="s">
        <v>1043</v>
      </c>
      <c r="F328" t="s">
        <v>1113</v>
      </c>
      <c r="G328" t="s">
        <v>1113</v>
      </c>
      <c r="H328" t="s">
        <v>720</v>
      </c>
      <c r="I328" t="s">
        <v>499</v>
      </c>
      <c r="J328" s="363">
        <v>2161.8368669567631</v>
      </c>
      <c r="K328" t="s">
        <v>1110</v>
      </c>
    </row>
    <row r="329" spans="1:11" ht="16.5">
      <c r="A329" s="419"/>
      <c r="B329" s="502" t="s">
        <v>657</v>
      </c>
      <c r="C329" t="s">
        <v>867</v>
      </c>
      <c r="D329" t="s">
        <v>627</v>
      </c>
      <c r="E329" t="s">
        <v>1074</v>
      </c>
      <c r="F329" t="s">
        <v>1113</v>
      </c>
      <c r="G329" t="s">
        <v>1113</v>
      </c>
      <c r="H329" t="s">
        <v>867</v>
      </c>
      <c r="I329" t="s">
        <v>499</v>
      </c>
      <c r="J329" s="363">
        <v>855.55967040088876</v>
      </c>
      <c r="K329" t="s">
        <v>1110</v>
      </c>
    </row>
    <row r="330" spans="1:11" ht="16.5">
      <c r="A330" s="419"/>
      <c r="B330" s="502" t="s">
        <v>657</v>
      </c>
      <c r="C330" t="s">
        <v>867</v>
      </c>
      <c r="D330" t="s">
        <v>627</v>
      </c>
      <c r="E330" t="s">
        <v>1038</v>
      </c>
      <c r="F330" t="s">
        <v>1113</v>
      </c>
      <c r="G330" t="s">
        <v>1113</v>
      </c>
      <c r="H330" t="s">
        <v>867</v>
      </c>
      <c r="I330" t="s">
        <v>499</v>
      </c>
      <c r="J330" s="363">
        <v>0</v>
      </c>
      <c r="K330" t="s">
        <v>1110</v>
      </c>
    </row>
    <row r="331" spans="1:11" ht="16.5">
      <c r="A331" s="419"/>
      <c r="B331" s="502" t="s">
        <v>657</v>
      </c>
      <c r="C331" t="s">
        <v>867</v>
      </c>
      <c r="D331" t="s">
        <v>585</v>
      </c>
      <c r="E331" t="s">
        <v>1111</v>
      </c>
      <c r="F331" t="s">
        <v>1113</v>
      </c>
      <c r="G331" t="s">
        <v>1113</v>
      </c>
      <c r="H331" t="s">
        <v>867</v>
      </c>
      <c r="I331" t="s">
        <v>499</v>
      </c>
      <c r="J331" s="363">
        <v>84965.503194148681</v>
      </c>
      <c r="K331" t="s">
        <v>1110</v>
      </c>
    </row>
    <row r="332" spans="1:11" ht="16.5">
      <c r="A332" s="419"/>
      <c r="B332" s="502" t="s">
        <v>657</v>
      </c>
      <c r="C332" t="s">
        <v>867</v>
      </c>
      <c r="D332" t="s">
        <v>585</v>
      </c>
      <c r="E332" t="s">
        <v>1038</v>
      </c>
      <c r="F332" t="s">
        <v>1113</v>
      </c>
      <c r="G332" t="s">
        <v>1113</v>
      </c>
      <c r="H332" t="s">
        <v>867</v>
      </c>
      <c r="I332" t="s">
        <v>499</v>
      </c>
      <c r="J332" s="363">
        <v>6278.1594296824369</v>
      </c>
      <c r="K332" t="s">
        <v>1110</v>
      </c>
    </row>
    <row r="333" spans="1:11" ht="16.5">
      <c r="A333" s="419"/>
      <c r="B333" s="502" t="s">
        <v>657</v>
      </c>
      <c r="C333" t="s">
        <v>867</v>
      </c>
      <c r="D333" t="s">
        <v>585</v>
      </c>
      <c r="E333" t="s">
        <v>1049</v>
      </c>
      <c r="F333" t="s">
        <v>1113</v>
      </c>
      <c r="G333" t="s">
        <v>1113</v>
      </c>
      <c r="H333" t="s">
        <v>867</v>
      </c>
      <c r="I333" t="s">
        <v>499</v>
      </c>
      <c r="J333" s="363">
        <v>0</v>
      </c>
      <c r="K333" t="s">
        <v>1110</v>
      </c>
    </row>
    <row r="334" spans="1:11" ht="16.5">
      <c r="A334" s="419"/>
      <c r="B334" s="502" t="s">
        <v>657</v>
      </c>
      <c r="C334" t="s">
        <v>867</v>
      </c>
      <c r="D334" t="s">
        <v>585</v>
      </c>
      <c r="E334" t="s">
        <v>1041</v>
      </c>
      <c r="F334" t="s">
        <v>1113</v>
      </c>
      <c r="G334" t="s">
        <v>1113</v>
      </c>
      <c r="H334" t="s">
        <v>867</v>
      </c>
      <c r="I334" t="s">
        <v>499</v>
      </c>
      <c r="J334" s="363">
        <v>317006.41607258585</v>
      </c>
      <c r="K334" t="s">
        <v>1110</v>
      </c>
    </row>
    <row r="335" spans="1:11" ht="16.5">
      <c r="A335" s="419"/>
      <c r="B335" s="502" t="s">
        <v>657</v>
      </c>
      <c r="C335" t="s">
        <v>867</v>
      </c>
      <c r="D335" t="s">
        <v>585</v>
      </c>
      <c r="E335" t="s">
        <v>1043</v>
      </c>
      <c r="F335" t="s">
        <v>1113</v>
      </c>
      <c r="G335" t="s">
        <v>1113</v>
      </c>
      <c r="H335" t="s">
        <v>867</v>
      </c>
      <c r="I335" t="s">
        <v>499</v>
      </c>
      <c r="J335" s="363">
        <v>500045.17174335709</v>
      </c>
      <c r="K335" t="s">
        <v>1110</v>
      </c>
    </row>
    <row r="336" spans="1:11" ht="16.5">
      <c r="A336" s="419"/>
      <c r="B336" s="502" t="s">
        <v>657</v>
      </c>
      <c r="C336" t="s">
        <v>722</v>
      </c>
      <c r="D336" t="s">
        <v>627</v>
      </c>
      <c r="E336" t="s">
        <v>1074</v>
      </c>
      <c r="F336" t="s">
        <v>1113</v>
      </c>
      <c r="G336" t="s">
        <v>1113</v>
      </c>
      <c r="H336" t="s">
        <v>722</v>
      </c>
      <c r="I336" t="s">
        <v>499</v>
      </c>
      <c r="J336" s="363">
        <v>5155.2726599388943</v>
      </c>
      <c r="K336" t="s">
        <v>1110</v>
      </c>
    </row>
    <row r="337" spans="1:11" ht="16.5">
      <c r="A337" s="419"/>
      <c r="B337" s="502" t="s">
        <v>657</v>
      </c>
      <c r="C337" t="s">
        <v>722</v>
      </c>
      <c r="D337" t="s">
        <v>627</v>
      </c>
      <c r="E337" t="s">
        <v>1038</v>
      </c>
      <c r="F337" t="s">
        <v>1113</v>
      </c>
      <c r="G337" t="s">
        <v>1113</v>
      </c>
      <c r="H337" t="s">
        <v>722</v>
      </c>
      <c r="I337" t="s">
        <v>499</v>
      </c>
      <c r="J337" s="363">
        <v>6609.1565595778166</v>
      </c>
      <c r="K337" t="s">
        <v>1110</v>
      </c>
    </row>
    <row r="338" spans="1:11" ht="16.5">
      <c r="A338" s="419"/>
      <c r="B338" s="502" t="s">
        <v>657</v>
      </c>
      <c r="C338" t="s">
        <v>722</v>
      </c>
      <c r="D338" t="s">
        <v>585</v>
      </c>
      <c r="E338" t="s">
        <v>1111</v>
      </c>
      <c r="F338" t="s">
        <v>1113</v>
      </c>
      <c r="G338" t="s">
        <v>1113</v>
      </c>
      <c r="H338" t="s">
        <v>722</v>
      </c>
      <c r="I338" t="s">
        <v>499</v>
      </c>
      <c r="J338" s="363">
        <v>18935.098601981295</v>
      </c>
      <c r="K338" t="s">
        <v>1110</v>
      </c>
    </row>
    <row r="339" spans="1:11" ht="16.5">
      <c r="A339" s="419"/>
      <c r="B339" s="502" t="s">
        <v>657</v>
      </c>
      <c r="C339" t="s">
        <v>722</v>
      </c>
      <c r="D339" t="s">
        <v>585</v>
      </c>
      <c r="E339" t="s">
        <v>1038</v>
      </c>
      <c r="F339" t="s">
        <v>1113</v>
      </c>
      <c r="G339" t="s">
        <v>1113</v>
      </c>
      <c r="H339" t="s">
        <v>722</v>
      </c>
      <c r="I339" t="s">
        <v>499</v>
      </c>
      <c r="J339" s="363">
        <v>8646.5790204610676</v>
      </c>
      <c r="K339" t="s">
        <v>1110</v>
      </c>
    </row>
    <row r="340" spans="1:11" ht="16.5">
      <c r="A340" s="419"/>
      <c r="B340" s="502" t="s">
        <v>657</v>
      </c>
      <c r="C340" t="s">
        <v>722</v>
      </c>
      <c r="D340" t="s">
        <v>585</v>
      </c>
      <c r="E340" t="s">
        <v>1049</v>
      </c>
      <c r="F340" t="s">
        <v>1113</v>
      </c>
      <c r="G340" t="s">
        <v>1113</v>
      </c>
      <c r="H340" t="s">
        <v>722</v>
      </c>
      <c r="I340" t="s">
        <v>499</v>
      </c>
      <c r="J340" s="363">
        <v>0</v>
      </c>
      <c r="K340" t="s">
        <v>1110</v>
      </c>
    </row>
    <row r="341" spans="1:11" ht="16.5">
      <c r="A341" s="419"/>
      <c r="B341" s="502" t="s">
        <v>657</v>
      </c>
      <c r="C341" t="s">
        <v>722</v>
      </c>
      <c r="D341" t="s">
        <v>585</v>
      </c>
      <c r="E341" t="s">
        <v>1041</v>
      </c>
      <c r="F341" t="s">
        <v>1113</v>
      </c>
      <c r="G341" t="s">
        <v>1113</v>
      </c>
      <c r="H341" t="s">
        <v>722</v>
      </c>
      <c r="I341" t="s">
        <v>499</v>
      </c>
      <c r="J341" s="363">
        <v>8391.9266734561606</v>
      </c>
      <c r="K341" t="s">
        <v>1110</v>
      </c>
    </row>
    <row r="342" spans="1:11" ht="16.5">
      <c r="A342" s="419"/>
      <c r="B342" s="502" t="s">
        <v>657</v>
      </c>
      <c r="C342" t="s">
        <v>722</v>
      </c>
      <c r="D342" t="s">
        <v>585</v>
      </c>
      <c r="E342" t="s">
        <v>1043</v>
      </c>
      <c r="F342" t="s">
        <v>1113</v>
      </c>
      <c r="G342" t="s">
        <v>1113</v>
      </c>
      <c r="H342" t="s">
        <v>722</v>
      </c>
      <c r="I342" t="s">
        <v>499</v>
      </c>
      <c r="J342" s="363">
        <v>0</v>
      </c>
      <c r="K342" t="s">
        <v>1110</v>
      </c>
    </row>
    <row r="343" spans="1:11" ht="16.5">
      <c r="A343" s="419"/>
      <c r="B343" s="502" t="s">
        <v>657</v>
      </c>
      <c r="C343" t="s">
        <v>725</v>
      </c>
      <c r="D343" t="s">
        <v>627</v>
      </c>
      <c r="E343" t="s">
        <v>1038</v>
      </c>
      <c r="F343" t="s">
        <v>1113</v>
      </c>
      <c r="G343" t="s">
        <v>1113</v>
      </c>
      <c r="H343" t="s">
        <v>725</v>
      </c>
      <c r="I343" t="s">
        <v>499</v>
      </c>
      <c r="J343" s="363">
        <v>0</v>
      </c>
      <c r="K343" t="s">
        <v>1110</v>
      </c>
    </row>
    <row r="344" spans="1:11" ht="16.5">
      <c r="A344" s="419"/>
      <c r="B344" s="502" t="s">
        <v>657</v>
      </c>
      <c r="C344" t="s">
        <v>725</v>
      </c>
      <c r="D344" t="s">
        <v>585</v>
      </c>
      <c r="E344" t="s">
        <v>1111</v>
      </c>
      <c r="F344" t="s">
        <v>1113</v>
      </c>
      <c r="G344" t="s">
        <v>1113</v>
      </c>
      <c r="H344" t="s">
        <v>725</v>
      </c>
      <c r="I344" t="s">
        <v>499</v>
      </c>
      <c r="J344" s="363">
        <v>5639.5056013332096</v>
      </c>
      <c r="K344" t="s">
        <v>1110</v>
      </c>
    </row>
    <row r="345" spans="1:11" ht="16.5">
      <c r="A345" s="419"/>
      <c r="B345" s="502" t="s">
        <v>657</v>
      </c>
      <c r="C345" t="s">
        <v>725</v>
      </c>
      <c r="D345" t="s">
        <v>585</v>
      </c>
      <c r="E345" t="s">
        <v>1038</v>
      </c>
      <c r="F345" t="s">
        <v>1113</v>
      </c>
      <c r="G345" t="s">
        <v>1113</v>
      </c>
      <c r="H345" t="s">
        <v>725</v>
      </c>
      <c r="I345" t="s">
        <v>499</v>
      </c>
      <c r="J345" s="363">
        <v>3369.4102397926117</v>
      </c>
      <c r="K345" t="s">
        <v>1110</v>
      </c>
    </row>
    <row r="346" spans="1:11" ht="16.5">
      <c r="A346" s="419"/>
      <c r="B346" s="502" t="s">
        <v>657</v>
      </c>
      <c r="C346" t="s">
        <v>725</v>
      </c>
      <c r="D346" t="s">
        <v>585</v>
      </c>
      <c r="E346" t="s">
        <v>1049</v>
      </c>
      <c r="F346" t="s">
        <v>1113</v>
      </c>
      <c r="G346" t="s">
        <v>1113</v>
      </c>
      <c r="H346" t="s">
        <v>725</v>
      </c>
      <c r="I346" t="s">
        <v>499</v>
      </c>
      <c r="J346" s="363">
        <v>0</v>
      </c>
      <c r="K346" t="s">
        <v>1110</v>
      </c>
    </row>
    <row r="347" spans="1:11" ht="16.5">
      <c r="A347" s="419"/>
      <c r="B347" s="502" t="s">
        <v>657</v>
      </c>
      <c r="C347" t="s">
        <v>725</v>
      </c>
      <c r="D347" t="s">
        <v>585</v>
      </c>
      <c r="E347" t="s">
        <v>1041</v>
      </c>
      <c r="F347" t="s">
        <v>1113</v>
      </c>
      <c r="G347" t="s">
        <v>1113</v>
      </c>
      <c r="H347" t="s">
        <v>725</v>
      </c>
      <c r="I347" t="s">
        <v>499</v>
      </c>
      <c r="J347" s="363">
        <v>398.11128599203778</v>
      </c>
      <c r="K347" t="s">
        <v>1110</v>
      </c>
    </row>
    <row r="348" spans="1:11" ht="16.5">
      <c r="A348" s="419"/>
      <c r="B348" s="502" t="s">
        <v>657</v>
      </c>
      <c r="C348" t="s">
        <v>725</v>
      </c>
      <c r="D348" t="s">
        <v>585</v>
      </c>
      <c r="E348" t="s">
        <v>1112</v>
      </c>
      <c r="F348" t="s">
        <v>1113</v>
      </c>
      <c r="G348" t="s">
        <v>1113</v>
      </c>
      <c r="H348" t="s">
        <v>725</v>
      </c>
      <c r="I348" t="s">
        <v>499</v>
      </c>
      <c r="J348" s="363">
        <v>0</v>
      </c>
      <c r="K348" t="s">
        <v>1110</v>
      </c>
    </row>
    <row r="349" spans="1:11" ht="16.5">
      <c r="A349" s="419"/>
      <c r="B349" s="502" t="s">
        <v>657</v>
      </c>
      <c r="C349" t="s">
        <v>725</v>
      </c>
      <c r="D349" t="s">
        <v>585</v>
      </c>
      <c r="E349" t="s">
        <v>1043</v>
      </c>
      <c r="F349" t="s">
        <v>1113</v>
      </c>
      <c r="G349" t="s">
        <v>1113</v>
      </c>
      <c r="H349" t="s">
        <v>725</v>
      </c>
      <c r="I349" t="s">
        <v>499</v>
      </c>
      <c r="J349" s="363">
        <v>1575.4096842884917</v>
      </c>
      <c r="K349" t="s">
        <v>1110</v>
      </c>
    </row>
    <row r="350" spans="1:11" ht="16.5">
      <c r="A350" s="419"/>
      <c r="B350" s="502" t="s">
        <v>657</v>
      </c>
      <c r="C350" t="s">
        <v>727</v>
      </c>
      <c r="D350" t="s">
        <v>627</v>
      </c>
      <c r="E350" t="s">
        <v>1038</v>
      </c>
      <c r="F350" t="s">
        <v>1113</v>
      </c>
      <c r="G350" t="s">
        <v>1113</v>
      </c>
      <c r="H350" t="s">
        <v>727</v>
      </c>
      <c r="I350" t="s">
        <v>499</v>
      </c>
      <c r="J350" s="363">
        <v>0</v>
      </c>
      <c r="K350" t="s">
        <v>1110</v>
      </c>
    </row>
    <row r="351" spans="1:11" ht="16.5">
      <c r="A351" s="419"/>
      <c r="B351" s="502" t="s">
        <v>657</v>
      </c>
      <c r="C351" t="s">
        <v>727</v>
      </c>
      <c r="D351" t="s">
        <v>585</v>
      </c>
      <c r="E351" t="s">
        <v>1111</v>
      </c>
      <c r="F351" t="s">
        <v>1113</v>
      </c>
      <c r="G351" t="s">
        <v>1113</v>
      </c>
      <c r="H351" t="s">
        <v>727</v>
      </c>
      <c r="I351" t="s">
        <v>499</v>
      </c>
      <c r="J351" s="363">
        <v>28904.351448939913</v>
      </c>
      <c r="K351" t="s">
        <v>1110</v>
      </c>
    </row>
    <row r="352" spans="1:11" ht="16.5">
      <c r="A352" s="419"/>
      <c r="B352" s="502" t="s">
        <v>657</v>
      </c>
      <c r="C352" t="s">
        <v>727</v>
      </c>
      <c r="D352" t="s">
        <v>585</v>
      </c>
      <c r="E352" t="s">
        <v>1038</v>
      </c>
      <c r="F352" t="s">
        <v>1113</v>
      </c>
      <c r="G352" t="s">
        <v>1113</v>
      </c>
      <c r="H352" t="s">
        <v>727</v>
      </c>
      <c r="I352" t="s">
        <v>499</v>
      </c>
      <c r="J352" s="363">
        <v>141222.79418572353</v>
      </c>
      <c r="K352" t="s">
        <v>1110</v>
      </c>
    </row>
    <row r="353" spans="1:11" ht="16.5">
      <c r="A353" s="419"/>
      <c r="B353" s="502" t="s">
        <v>657</v>
      </c>
      <c r="C353" t="s">
        <v>727</v>
      </c>
      <c r="D353" t="s">
        <v>585</v>
      </c>
      <c r="E353" t="s">
        <v>1049</v>
      </c>
      <c r="F353" t="s">
        <v>1113</v>
      </c>
      <c r="G353" t="s">
        <v>1113</v>
      </c>
      <c r="H353" t="s">
        <v>727</v>
      </c>
      <c r="I353" t="s">
        <v>499</v>
      </c>
      <c r="J353" s="363">
        <v>0</v>
      </c>
      <c r="K353" t="s">
        <v>1110</v>
      </c>
    </row>
    <row r="354" spans="1:11" ht="16.5">
      <c r="A354" s="419"/>
      <c r="B354" s="502" t="s">
        <v>657</v>
      </c>
      <c r="C354" t="s">
        <v>727</v>
      </c>
      <c r="D354" t="s">
        <v>585</v>
      </c>
      <c r="E354" t="s">
        <v>1041</v>
      </c>
      <c r="F354" t="s">
        <v>1113</v>
      </c>
      <c r="G354" t="s">
        <v>1113</v>
      </c>
      <c r="H354" t="s">
        <v>727</v>
      </c>
      <c r="I354" t="s">
        <v>499</v>
      </c>
      <c r="J354" s="363">
        <v>0</v>
      </c>
      <c r="K354" t="s">
        <v>1110</v>
      </c>
    </row>
    <row r="355" spans="1:11" ht="16.5">
      <c r="A355" s="419"/>
      <c r="B355" s="502" t="s">
        <v>657</v>
      </c>
      <c r="C355" t="s">
        <v>727</v>
      </c>
      <c r="D355" t="s">
        <v>585</v>
      </c>
      <c r="E355" t="s">
        <v>1043</v>
      </c>
      <c r="F355" t="s">
        <v>1113</v>
      </c>
      <c r="G355" t="s">
        <v>1113</v>
      </c>
      <c r="H355" t="s">
        <v>727</v>
      </c>
      <c r="I355" t="s">
        <v>499</v>
      </c>
      <c r="J355" s="363">
        <v>128013.99870382372</v>
      </c>
      <c r="K355" t="s">
        <v>1110</v>
      </c>
    </row>
    <row r="356" spans="1:11" ht="16.5">
      <c r="A356" s="419"/>
      <c r="B356" s="502" t="s">
        <v>657</v>
      </c>
      <c r="C356" t="s">
        <v>729</v>
      </c>
      <c r="D356" t="s">
        <v>627</v>
      </c>
      <c r="E356" t="s">
        <v>1038</v>
      </c>
      <c r="F356" t="s">
        <v>1113</v>
      </c>
      <c r="G356" t="s">
        <v>1113</v>
      </c>
      <c r="H356" t="s">
        <v>729</v>
      </c>
      <c r="I356" t="s">
        <v>499</v>
      </c>
      <c r="J356" s="363">
        <v>7079.8259420424029</v>
      </c>
      <c r="K356" t="s">
        <v>1110</v>
      </c>
    </row>
    <row r="357" spans="1:11" ht="16.5">
      <c r="A357" s="419"/>
      <c r="B357" s="502" t="s">
        <v>657</v>
      </c>
      <c r="C357" t="s">
        <v>729</v>
      </c>
      <c r="D357" t="s">
        <v>585</v>
      </c>
      <c r="E357" t="s">
        <v>1111</v>
      </c>
      <c r="F357" t="s">
        <v>1113</v>
      </c>
      <c r="G357" t="s">
        <v>1113</v>
      </c>
      <c r="H357" t="s">
        <v>729</v>
      </c>
      <c r="I357" t="s">
        <v>499</v>
      </c>
      <c r="J357" s="363">
        <v>40075.0763818165</v>
      </c>
      <c r="K357" t="s">
        <v>1110</v>
      </c>
    </row>
    <row r="358" spans="1:11" ht="16.5">
      <c r="A358" s="419"/>
      <c r="B358" s="502" t="s">
        <v>657</v>
      </c>
      <c r="C358" t="s">
        <v>729</v>
      </c>
      <c r="D358" t="s">
        <v>585</v>
      </c>
      <c r="E358" t="s">
        <v>1038</v>
      </c>
      <c r="F358" t="s">
        <v>1113</v>
      </c>
      <c r="G358" t="s">
        <v>1113</v>
      </c>
      <c r="H358" t="s">
        <v>729</v>
      </c>
      <c r="I358" t="s">
        <v>499</v>
      </c>
      <c r="J358" s="363">
        <v>92397.537265068051</v>
      </c>
      <c r="K358" t="s">
        <v>1110</v>
      </c>
    </row>
    <row r="359" spans="1:11" ht="16.5">
      <c r="A359" s="419"/>
      <c r="B359" s="502" t="s">
        <v>657</v>
      </c>
      <c r="C359" t="s">
        <v>729</v>
      </c>
      <c r="D359" t="s">
        <v>585</v>
      </c>
      <c r="E359" t="s">
        <v>1049</v>
      </c>
      <c r="F359" t="s">
        <v>1113</v>
      </c>
      <c r="G359" t="s">
        <v>1113</v>
      </c>
      <c r="H359" t="s">
        <v>729</v>
      </c>
      <c r="I359" t="s">
        <v>499</v>
      </c>
      <c r="J359" s="363">
        <v>0</v>
      </c>
      <c r="K359" t="s">
        <v>1110</v>
      </c>
    </row>
    <row r="360" spans="1:11" ht="16.5">
      <c r="A360" s="419"/>
      <c r="B360" s="502" t="s">
        <v>657</v>
      </c>
      <c r="C360" t="s">
        <v>729</v>
      </c>
      <c r="D360" t="s">
        <v>585</v>
      </c>
      <c r="E360" t="s">
        <v>1041</v>
      </c>
      <c r="F360" t="s">
        <v>1113</v>
      </c>
      <c r="G360" t="s">
        <v>1113</v>
      </c>
      <c r="H360" t="s">
        <v>729</v>
      </c>
      <c r="I360" t="s">
        <v>499</v>
      </c>
      <c r="J360" s="363">
        <v>0</v>
      </c>
      <c r="K360" t="s">
        <v>1110</v>
      </c>
    </row>
    <row r="361" spans="1:11" ht="16.5">
      <c r="A361" s="419"/>
      <c r="B361" s="502" t="s">
        <v>657</v>
      </c>
      <c r="C361" t="s">
        <v>729</v>
      </c>
      <c r="D361" t="s">
        <v>585</v>
      </c>
      <c r="E361" t="s">
        <v>1043</v>
      </c>
      <c r="F361" t="s">
        <v>1113</v>
      </c>
      <c r="G361" t="s">
        <v>1113</v>
      </c>
      <c r="H361" t="s">
        <v>729</v>
      </c>
      <c r="I361" t="s">
        <v>499</v>
      </c>
      <c r="J361" s="363">
        <v>47510.415702249789</v>
      </c>
      <c r="K361" t="s">
        <v>1110</v>
      </c>
    </row>
    <row r="362" spans="1:11" ht="16.5">
      <c r="A362" s="419"/>
      <c r="B362" s="502" t="s">
        <v>657</v>
      </c>
      <c r="C362" t="s">
        <v>665</v>
      </c>
      <c r="D362" t="s">
        <v>627</v>
      </c>
      <c r="E362" t="s">
        <v>1074</v>
      </c>
      <c r="F362" t="s">
        <v>1113</v>
      </c>
      <c r="G362" t="s">
        <v>1113</v>
      </c>
      <c r="H362" t="s">
        <v>665</v>
      </c>
      <c r="I362" t="s">
        <v>499</v>
      </c>
      <c r="J362" s="363">
        <v>13838.376076289233</v>
      </c>
      <c r="K362" t="s">
        <v>1110</v>
      </c>
    </row>
    <row r="363" spans="1:11" ht="16.5">
      <c r="A363" s="419"/>
      <c r="B363" s="502" t="s">
        <v>657</v>
      </c>
      <c r="C363" t="s">
        <v>665</v>
      </c>
      <c r="D363" t="s">
        <v>627</v>
      </c>
      <c r="E363" t="s">
        <v>1038</v>
      </c>
      <c r="F363" t="s">
        <v>1113</v>
      </c>
      <c r="G363" t="s">
        <v>1113</v>
      </c>
      <c r="H363" t="s">
        <v>665</v>
      </c>
      <c r="I363" t="s">
        <v>499</v>
      </c>
      <c r="J363" s="363">
        <v>27330.265716137394</v>
      </c>
      <c r="K363" t="s">
        <v>1110</v>
      </c>
    </row>
    <row r="364" spans="1:11" ht="16.5">
      <c r="A364" s="419"/>
      <c r="B364" s="502" t="s">
        <v>657</v>
      </c>
      <c r="C364" t="s">
        <v>665</v>
      </c>
      <c r="D364" t="s">
        <v>585</v>
      </c>
      <c r="E364" t="s">
        <v>1074</v>
      </c>
      <c r="F364" t="s">
        <v>1113</v>
      </c>
      <c r="G364" t="s">
        <v>1113</v>
      </c>
      <c r="H364" t="s">
        <v>665</v>
      </c>
      <c r="I364" t="s">
        <v>499</v>
      </c>
      <c r="J364" s="363">
        <v>134.3949634293121</v>
      </c>
      <c r="K364" t="s">
        <v>1110</v>
      </c>
    </row>
    <row r="365" spans="1:11" ht="16.5">
      <c r="A365" s="419"/>
      <c r="B365" s="502" t="s">
        <v>657</v>
      </c>
      <c r="C365" t="s">
        <v>665</v>
      </c>
      <c r="D365" t="s">
        <v>585</v>
      </c>
      <c r="E365" t="s">
        <v>1111</v>
      </c>
      <c r="F365" t="s">
        <v>1113</v>
      </c>
      <c r="G365" t="s">
        <v>1113</v>
      </c>
      <c r="H365" t="s">
        <v>665</v>
      </c>
      <c r="I365" t="s">
        <v>499</v>
      </c>
      <c r="J365" s="363">
        <v>218086.76974354225</v>
      </c>
      <c r="K365" t="s">
        <v>1110</v>
      </c>
    </row>
    <row r="366" spans="1:11" ht="16.5">
      <c r="A366" s="419"/>
      <c r="B366" s="502" t="s">
        <v>657</v>
      </c>
      <c r="C366" t="s">
        <v>665</v>
      </c>
      <c r="D366" t="s">
        <v>585</v>
      </c>
      <c r="E366" t="s">
        <v>1038</v>
      </c>
      <c r="F366" t="s">
        <v>1113</v>
      </c>
      <c r="G366" t="s">
        <v>1113</v>
      </c>
      <c r="H366" t="s">
        <v>665</v>
      </c>
      <c r="I366" t="s">
        <v>499</v>
      </c>
      <c r="J366" s="363">
        <v>3446.6253124710674</v>
      </c>
      <c r="K366" t="s">
        <v>1110</v>
      </c>
    </row>
    <row r="367" spans="1:11" ht="16.5">
      <c r="A367" s="419"/>
      <c r="B367" s="502" t="s">
        <v>657</v>
      </c>
      <c r="C367" t="s">
        <v>665</v>
      </c>
      <c r="D367" t="s">
        <v>585</v>
      </c>
      <c r="E367" t="s">
        <v>1049</v>
      </c>
      <c r="F367" t="s">
        <v>1113</v>
      </c>
      <c r="G367" t="s">
        <v>1113</v>
      </c>
      <c r="H367" t="s">
        <v>665</v>
      </c>
      <c r="I367" t="s">
        <v>499</v>
      </c>
      <c r="J367" s="363">
        <v>0</v>
      </c>
      <c r="K367" t="s">
        <v>1110</v>
      </c>
    </row>
    <row r="368" spans="1:11" ht="16.5">
      <c r="A368" s="419"/>
      <c r="B368" s="502" t="s">
        <v>657</v>
      </c>
      <c r="C368" t="s">
        <v>665</v>
      </c>
      <c r="D368" t="s">
        <v>585</v>
      </c>
      <c r="E368" t="s">
        <v>1041</v>
      </c>
      <c r="F368" t="s">
        <v>1113</v>
      </c>
      <c r="G368" t="s">
        <v>1113</v>
      </c>
      <c r="H368" t="s">
        <v>665</v>
      </c>
      <c r="I368" t="s">
        <v>499</v>
      </c>
      <c r="J368" s="363">
        <v>936.83918155726315</v>
      </c>
      <c r="K368" t="s">
        <v>1110</v>
      </c>
    </row>
    <row r="369" spans="1:11" ht="16.5">
      <c r="A369" s="419"/>
      <c r="B369" s="502" t="s">
        <v>657</v>
      </c>
      <c r="C369" t="s">
        <v>665</v>
      </c>
      <c r="D369" t="s">
        <v>585</v>
      </c>
      <c r="E369" t="s">
        <v>1043</v>
      </c>
      <c r="F369" t="s">
        <v>1113</v>
      </c>
      <c r="G369" t="s">
        <v>1113</v>
      </c>
      <c r="H369" t="s">
        <v>665</v>
      </c>
      <c r="I369" t="s">
        <v>499</v>
      </c>
      <c r="J369" s="363">
        <v>0</v>
      </c>
      <c r="K369" t="s">
        <v>1110</v>
      </c>
    </row>
    <row r="370" spans="1:11" ht="16.5">
      <c r="A370" s="419"/>
      <c r="B370" s="502" t="s">
        <v>657</v>
      </c>
      <c r="C370" t="s">
        <v>731</v>
      </c>
      <c r="D370" t="s">
        <v>627</v>
      </c>
      <c r="E370" t="s">
        <v>1038</v>
      </c>
      <c r="F370" t="s">
        <v>1113</v>
      </c>
      <c r="G370" t="s">
        <v>1113</v>
      </c>
      <c r="H370" t="s">
        <v>731</v>
      </c>
      <c r="I370" t="s">
        <v>499</v>
      </c>
      <c r="J370" s="363">
        <v>138528.44181094342</v>
      </c>
      <c r="K370" t="s">
        <v>1110</v>
      </c>
    </row>
    <row r="371" spans="1:11" ht="16.5">
      <c r="A371" s="419"/>
      <c r="B371" s="502" t="s">
        <v>657</v>
      </c>
      <c r="C371" t="s">
        <v>731</v>
      </c>
      <c r="D371" t="s">
        <v>585</v>
      </c>
      <c r="E371" t="s">
        <v>1111</v>
      </c>
      <c r="F371" t="s">
        <v>1113</v>
      </c>
      <c r="G371" t="s">
        <v>1113</v>
      </c>
      <c r="H371" t="s">
        <v>731</v>
      </c>
      <c r="I371" t="s">
        <v>499</v>
      </c>
      <c r="J371" s="363">
        <v>13819.035274511618</v>
      </c>
      <c r="K371" t="s">
        <v>1110</v>
      </c>
    </row>
    <row r="372" spans="1:11" ht="16.5">
      <c r="A372" s="419"/>
      <c r="B372" s="502" t="s">
        <v>657</v>
      </c>
      <c r="C372" t="s">
        <v>731</v>
      </c>
      <c r="D372" t="s">
        <v>585</v>
      </c>
      <c r="E372" t="s">
        <v>1038</v>
      </c>
      <c r="F372" t="s">
        <v>1113</v>
      </c>
      <c r="G372" t="s">
        <v>1113</v>
      </c>
      <c r="H372" t="s">
        <v>731</v>
      </c>
      <c r="I372" t="s">
        <v>499</v>
      </c>
      <c r="J372" s="363">
        <v>28632.561799833347</v>
      </c>
      <c r="K372" t="s">
        <v>1110</v>
      </c>
    </row>
    <row r="373" spans="1:11" ht="16.5">
      <c r="A373" s="419"/>
      <c r="B373" s="502" t="s">
        <v>657</v>
      </c>
      <c r="C373" t="s">
        <v>731</v>
      </c>
      <c r="D373" t="s">
        <v>585</v>
      </c>
      <c r="E373" t="s">
        <v>1049</v>
      </c>
      <c r="F373" t="s">
        <v>1113</v>
      </c>
      <c r="G373" t="s">
        <v>1113</v>
      </c>
      <c r="H373" t="s">
        <v>731</v>
      </c>
      <c r="I373" t="s">
        <v>499</v>
      </c>
      <c r="J373" s="363">
        <v>0</v>
      </c>
      <c r="K373" t="s">
        <v>1110</v>
      </c>
    </row>
    <row r="374" spans="1:11" ht="16.5">
      <c r="A374" s="419"/>
      <c r="B374" s="502" t="s">
        <v>657</v>
      </c>
      <c r="C374" t="s">
        <v>731</v>
      </c>
      <c r="D374" t="s">
        <v>585</v>
      </c>
      <c r="E374" t="s">
        <v>1041</v>
      </c>
      <c r="F374" t="s">
        <v>1113</v>
      </c>
      <c r="G374" t="s">
        <v>1113</v>
      </c>
      <c r="H374" t="s">
        <v>731</v>
      </c>
      <c r="I374" t="s">
        <v>499</v>
      </c>
      <c r="J374" s="363">
        <v>62564.281085084709</v>
      </c>
      <c r="K374" t="s">
        <v>1110</v>
      </c>
    </row>
    <row r="375" spans="1:11" ht="16.5">
      <c r="A375" s="419"/>
      <c r="B375" s="502" t="s">
        <v>657</v>
      </c>
      <c r="C375" t="s">
        <v>731</v>
      </c>
      <c r="D375" t="s">
        <v>585</v>
      </c>
      <c r="E375" t="s">
        <v>1043</v>
      </c>
      <c r="F375" t="s">
        <v>1113</v>
      </c>
      <c r="G375" t="s">
        <v>1113</v>
      </c>
      <c r="H375" t="s">
        <v>731</v>
      </c>
      <c r="I375" t="s">
        <v>499</v>
      </c>
      <c r="J375" s="363">
        <v>0</v>
      </c>
      <c r="K375" t="s">
        <v>1110</v>
      </c>
    </row>
    <row r="376" spans="1:11" ht="16.5">
      <c r="A376" s="419"/>
      <c r="B376" s="502" t="s">
        <v>657</v>
      </c>
      <c r="C376" t="s">
        <v>737</v>
      </c>
      <c r="D376" t="s">
        <v>627</v>
      </c>
      <c r="E376" t="s">
        <v>1038</v>
      </c>
      <c r="F376" t="s">
        <v>1113</v>
      </c>
      <c r="G376" t="s">
        <v>1113</v>
      </c>
      <c r="H376" t="s">
        <v>737</v>
      </c>
      <c r="I376" t="s">
        <v>499</v>
      </c>
      <c r="J376" s="363">
        <v>0</v>
      </c>
      <c r="K376" t="s">
        <v>1110</v>
      </c>
    </row>
    <row r="377" spans="1:11" ht="16.5">
      <c r="A377" s="419"/>
      <c r="B377" s="502" t="s">
        <v>657</v>
      </c>
      <c r="C377" t="s">
        <v>737</v>
      </c>
      <c r="D377" t="s">
        <v>585</v>
      </c>
      <c r="E377" t="s">
        <v>1111</v>
      </c>
      <c r="F377" t="s">
        <v>1113</v>
      </c>
      <c r="G377" t="s">
        <v>1113</v>
      </c>
      <c r="H377" t="s">
        <v>737</v>
      </c>
      <c r="I377" t="s">
        <v>499</v>
      </c>
      <c r="J377" s="363">
        <v>57812.193315433753</v>
      </c>
      <c r="K377" t="s">
        <v>1110</v>
      </c>
    </row>
    <row r="378" spans="1:11" ht="16.5">
      <c r="A378" s="419"/>
      <c r="B378" s="502" t="s">
        <v>657</v>
      </c>
      <c r="C378" t="s">
        <v>737</v>
      </c>
      <c r="D378" t="s">
        <v>585</v>
      </c>
      <c r="E378" t="s">
        <v>1038</v>
      </c>
      <c r="F378" t="s">
        <v>1113</v>
      </c>
      <c r="G378" t="s">
        <v>1113</v>
      </c>
      <c r="H378" t="s">
        <v>737</v>
      </c>
      <c r="I378" t="s">
        <v>499</v>
      </c>
      <c r="J378" s="363">
        <v>291.01009165817976</v>
      </c>
      <c r="K378" t="s">
        <v>1110</v>
      </c>
    </row>
    <row r="379" spans="1:11" ht="16.5">
      <c r="A379" s="419"/>
      <c r="B379" s="502" t="s">
        <v>657</v>
      </c>
      <c r="C379" t="s">
        <v>737</v>
      </c>
      <c r="D379" t="s">
        <v>585</v>
      </c>
      <c r="E379" t="s">
        <v>1049</v>
      </c>
      <c r="F379" t="s">
        <v>1113</v>
      </c>
      <c r="G379" t="s">
        <v>1113</v>
      </c>
      <c r="H379" t="s">
        <v>737</v>
      </c>
      <c r="I379" t="s">
        <v>499</v>
      </c>
      <c r="J379" s="363">
        <v>0</v>
      </c>
      <c r="K379" t="s">
        <v>1110</v>
      </c>
    </row>
    <row r="380" spans="1:11" ht="16.5">
      <c r="A380" s="419"/>
      <c r="B380" s="502" t="s">
        <v>657</v>
      </c>
      <c r="C380" t="s">
        <v>737</v>
      </c>
      <c r="D380" t="s">
        <v>585</v>
      </c>
      <c r="E380" t="s">
        <v>1041</v>
      </c>
      <c r="F380" t="s">
        <v>1113</v>
      </c>
      <c r="G380" t="s">
        <v>1113</v>
      </c>
      <c r="H380" t="s">
        <v>737</v>
      </c>
      <c r="I380" t="s">
        <v>499</v>
      </c>
      <c r="J380" s="363">
        <v>14750.078696416998</v>
      </c>
      <c r="K380" t="s">
        <v>1110</v>
      </c>
    </row>
    <row r="381" spans="1:11" ht="16.5">
      <c r="A381" s="419"/>
      <c r="B381" s="502" t="s">
        <v>657</v>
      </c>
      <c r="C381" t="s">
        <v>737</v>
      </c>
      <c r="D381" t="s">
        <v>585</v>
      </c>
      <c r="E381" t="s">
        <v>1043</v>
      </c>
      <c r="F381" t="s">
        <v>1113</v>
      </c>
      <c r="G381" t="s">
        <v>1113</v>
      </c>
      <c r="H381" t="s">
        <v>737</v>
      </c>
      <c r="I381" t="s">
        <v>499</v>
      </c>
      <c r="J381" s="363">
        <v>0</v>
      </c>
      <c r="K381" t="s">
        <v>1110</v>
      </c>
    </row>
    <row r="382" spans="1:11" ht="16.5">
      <c r="A382" s="419"/>
      <c r="B382" s="502" t="s">
        <v>657</v>
      </c>
      <c r="C382" t="s">
        <v>739</v>
      </c>
      <c r="D382" t="s">
        <v>627</v>
      </c>
      <c r="E382" t="s">
        <v>1038</v>
      </c>
      <c r="F382" t="s">
        <v>1113</v>
      </c>
      <c r="G382" t="s">
        <v>1113</v>
      </c>
      <c r="H382" t="s">
        <v>739</v>
      </c>
      <c r="I382" t="s">
        <v>499</v>
      </c>
      <c r="J382" s="363">
        <v>16.572539579668547</v>
      </c>
      <c r="K382" t="s">
        <v>1110</v>
      </c>
    </row>
    <row r="383" spans="1:11" ht="16.5">
      <c r="A383" s="419"/>
      <c r="B383" s="502" t="s">
        <v>657</v>
      </c>
      <c r="C383" t="s">
        <v>739</v>
      </c>
      <c r="D383" t="s">
        <v>585</v>
      </c>
      <c r="E383" t="s">
        <v>1111</v>
      </c>
      <c r="F383" t="s">
        <v>1113</v>
      </c>
      <c r="G383" t="s">
        <v>1113</v>
      </c>
      <c r="H383" t="s">
        <v>739</v>
      </c>
      <c r="I383" t="s">
        <v>499</v>
      </c>
      <c r="J383" s="363">
        <v>4548.49550967503</v>
      </c>
      <c r="K383" t="s">
        <v>1110</v>
      </c>
    </row>
    <row r="384" spans="1:11" ht="16.5">
      <c r="A384" s="419"/>
      <c r="B384" s="502" t="s">
        <v>657</v>
      </c>
      <c r="C384" t="s">
        <v>739</v>
      </c>
      <c r="D384" t="s">
        <v>585</v>
      </c>
      <c r="E384" t="s">
        <v>1038</v>
      </c>
      <c r="F384" t="s">
        <v>1113</v>
      </c>
      <c r="G384" t="s">
        <v>1113</v>
      </c>
      <c r="H384" t="s">
        <v>739</v>
      </c>
      <c r="I384" t="s">
        <v>499</v>
      </c>
      <c r="J384" s="363">
        <v>13588.51958152023</v>
      </c>
      <c r="K384" t="s">
        <v>1110</v>
      </c>
    </row>
    <row r="385" spans="1:11" ht="16.5">
      <c r="A385" s="419"/>
      <c r="B385" s="502" t="s">
        <v>657</v>
      </c>
      <c r="C385" t="s">
        <v>739</v>
      </c>
      <c r="D385" t="s">
        <v>585</v>
      </c>
      <c r="E385" t="s">
        <v>1049</v>
      </c>
      <c r="F385" t="s">
        <v>1113</v>
      </c>
      <c r="G385" t="s">
        <v>1113</v>
      </c>
      <c r="H385" t="s">
        <v>739</v>
      </c>
      <c r="I385" t="s">
        <v>499</v>
      </c>
      <c r="J385" s="363">
        <v>144.15331913711694</v>
      </c>
      <c r="K385" t="s">
        <v>1110</v>
      </c>
    </row>
    <row r="386" spans="1:11" ht="16.5">
      <c r="A386" s="419"/>
      <c r="B386" s="502" t="s">
        <v>657</v>
      </c>
      <c r="C386" t="s">
        <v>739</v>
      </c>
      <c r="D386" t="s">
        <v>585</v>
      </c>
      <c r="E386" t="s">
        <v>1041</v>
      </c>
      <c r="F386" t="s">
        <v>1113</v>
      </c>
      <c r="G386" t="s">
        <v>1113</v>
      </c>
      <c r="H386" t="s">
        <v>739</v>
      </c>
      <c r="I386" t="s">
        <v>499</v>
      </c>
      <c r="J386" s="363">
        <v>823.97926117952034</v>
      </c>
      <c r="K386" t="s">
        <v>1110</v>
      </c>
    </row>
    <row r="387" spans="1:11" ht="16.5">
      <c r="A387" s="419"/>
      <c r="B387" s="502" t="s">
        <v>657</v>
      </c>
      <c r="C387" t="s">
        <v>739</v>
      </c>
      <c r="D387" t="s">
        <v>585</v>
      </c>
      <c r="E387" t="s">
        <v>1043</v>
      </c>
      <c r="F387" t="s">
        <v>1113</v>
      </c>
      <c r="G387" t="s">
        <v>1113</v>
      </c>
      <c r="H387" t="s">
        <v>739</v>
      </c>
      <c r="I387" t="s">
        <v>499</v>
      </c>
      <c r="J387" s="363">
        <v>13966.253124710674</v>
      </c>
      <c r="K387" t="s">
        <v>1110</v>
      </c>
    </row>
    <row r="388" spans="1:11" ht="16.5">
      <c r="A388" s="419"/>
      <c r="B388" s="502" t="s">
        <v>657</v>
      </c>
      <c r="C388" t="s">
        <v>741</v>
      </c>
      <c r="D388" t="s">
        <v>627</v>
      </c>
      <c r="E388" t="s">
        <v>1074</v>
      </c>
      <c r="F388" t="s">
        <v>1113</v>
      </c>
      <c r="G388" t="s">
        <v>1113</v>
      </c>
      <c r="H388" t="s">
        <v>741</v>
      </c>
      <c r="I388" t="s">
        <v>499</v>
      </c>
      <c r="J388" s="363">
        <v>92.584019998148321</v>
      </c>
      <c r="K388" t="s">
        <v>1110</v>
      </c>
    </row>
    <row r="389" spans="1:11" ht="16.5">
      <c r="A389" s="419"/>
      <c r="B389" s="502" t="s">
        <v>657</v>
      </c>
      <c r="C389" t="s">
        <v>741</v>
      </c>
      <c r="D389" t="s">
        <v>627</v>
      </c>
      <c r="E389" t="s">
        <v>1038</v>
      </c>
      <c r="F389" t="s">
        <v>1113</v>
      </c>
      <c r="G389" t="s">
        <v>1113</v>
      </c>
      <c r="H389" t="s">
        <v>741</v>
      </c>
      <c r="I389" t="s">
        <v>499</v>
      </c>
      <c r="J389" s="363">
        <v>68271.678548282565</v>
      </c>
      <c r="K389" t="s">
        <v>1110</v>
      </c>
    </row>
    <row r="390" spans="1:11" ht="16.5">
      <c r="A390" s="419"/>
      <c r="B390" s="502" t="s">
        <v>657</v>
      </c>
      <c r="C390" t="s">
        <v>741</v>
      </c>
      <c r="D390" t="s">
        <v>585</v>
      </c>
      <c r="E390" t="s">
        <v>1111</v>
      </c>
      <c r="F390" t="s">
        <v>1113</v>
      </c>
      <c r="G390" t="s">
        <v>1113</v>
      </c>
      <c r="H390" t="s">
        <v>741</v>
      </c>
      <c r="I390" t="s">
        <v>499</v>
      </c>
      <c r="J390" s="363">
        <v>52923.849643551519</v>
      </c>
      <c r="K390" t="s">
        <v>1110</v>
      </c>
    </row>
    <row r="391" spans="1:11" ht="16.5">
      <c r="A391" s="419"/>
      <c r="B391" s="502" t="s">
        <v>657</v>
      </c>
      <c r="C391" t="s">
        <v>741</v>
      </c>
      <c r="D391" t="s">
        <v>585</v>
      </c>
      <c r="E391" t="s">
        <v>1038</v>
      </c>
      <c r="F391" t="s">
        <v>1113</v>
      </c>
      <c r="G391" t="s">
        <v>1113</v>
      </c>
      <c r="H391" t="s">
        <v>741</v>
      </c>
      <c r="I391" t="s">
        <v>499</v>
      </c>
      <c r="J391" s="363">
        <v>16704.573650587907</v>
      </c>
      <c r="K391" t="s">
        <v>1110</v>
      </c>
    </row>
    <row r="392" spans="1:11" ht="16.5">
      <c r="A392" s="419"/>
      <c r="B392" s="502" t="s">
        <v>657</v>
      </c>
      <c r="C392" t="s">
        <v>741</v>
      </c>
      <c r="D392" t="s">
        <v>585</v>
      </c>
      <c r="E392" t="s">
        <v>1049</v>
      </c>
      <c r="F392" t="s">
        <v>1113</v>
      </c>
      <c r="G392" t="s">
        <v>1113</v>
      </c>
      <c r="H392" t="s">
        <v>741</v>
      </c>
      <c r="I392" t="s">
        <v>499</v>
      </c>
      <c r="J392" s="363">
        <v>0</v>
      </c>
      <c r="K392" t="s">
        <v>1110</v>
      </c>
    </row>
    <row r="393" spans="1:11" ht="16.5">
      <c r="A393" s="419"/>
      <c r="B393" s="502" t="s">
        <v>657</v>
      </c>
      <c r="C393" t="s">
        <v>741</v>
      </c>
      <c r="D393" t="s">
        <v>585</v>
      </c>
      <c r="E393" t="s">
        <v>1041</v>
      </c>
      <c r="F393" t="s">
        <v>1113</v>
      </c>
      <c r="G393" t="s">
        <v>1113</v>
      </c>
      <c r="H393" t="s">
        <v>741</v>
      </c>
      <c r="I393" t="s">
        <v>499</v>
      </c>
      <c r="J393" s="363">
        <v>2496.5466160540691</v>
      </c>
      <c r="K393" t="s">
        <v>1110</v>
      </c>
    </row>
    <row r="394" spans="1:11" ht="16.5">
      <c r="A394" s="419"/>
      <c r="B394" s="502" t="s">
        <v>657</v>
      </c>
      <c r="C394" t="s">
        <v>741</v>
      </c>
      <c r="D394" t="s">
        <v>585</v>
      </c>
      <c r="E394" t="s">
        <v>1043</v>
      </c>
      <c r="F394" t="s">
        <v>1113</v>
      </c>
      <c r="G394" t="s">
        <v>1113</v>
      </c>
      <c r="H394" t="s">
        <v>741</v>
      </c>
      <c r="I394" t="s">
        <v>499</v>
      </c>
      <c r="J394" s="363">
        <v>0</v>
      </c>
      <c r="K394" t="s">
        <v>1110</v>
      </c>
    </row>
    <row r="395" spans="1:11" ht="16.5">
      <c r="A395" s="419"/>
      <c r="B395" s="502" t="s">
        <v>657</v>
      </c>
      <c r="C395" t="s">
        <v>861</v>
      </c>
      <c r="D395" t="s">
        <v>627</v>
      </c>
      <c r="E395" t="s">
        <v>1038</v>
      </c>
      <c r="F395" t="s">
        <v>1113</v>
      </c>
      <c r="G395" t="s">
        <v>1113</v>
      </c>
      <c r="H395" t="s">
        <v>861</v>
      </c>
      <c r="I395" t="s">
        <v>499</v>
      </c>
      <c r="J395" s="363">
        <v>0</v>
      </c>
      <c r="K395" t="s">
        <v>1110</v>
      </c>
    </row>
    <row r="396" spans="1:11" ht="16.5">
      <c r="A396" s="419"/>
      <c r="B396" s="502" t="s">
        <v>657</v>
      </c>
      <c r="C396" t="s">
        <v>861</v>
      </c>
      <c r="D396" t="s">
        <v>585</v>
      </c>
      <c r="E396" t="s">
        <v>1111</v>
      </c>
      <c r="F396" t="s">
        <v>1113</v>
      </c>
      <c r="G396" t="s">
        <v>1113</v>
      </c>
      <c r="H396" t="s">
        <v>861</v>
      </c>
      <c r="I396" t="s">
        <v>499</v>
      </c>
      <c r="J396" s="363">
        <v>19532.404406999351</v>
      </c>
      <c r="K396" t="s">
        <v>1110</v>
      </c>
    </row>
    <row r="397" spans="1:11" ht="16.5">
      <c r="A397" s="419"/>
      <c r="B397" s="502" t="s">
        <v>657</v>
      </c>
      <c r="C397" t="s">
        <v>861</v>
      </c>
      <c r="D397" t="s">
        <v>585</v>
      </c>
      <c r="E397" t="s">
        <v>1038</v>
      </c>
      <c r="F397" t="s">
        <v>1113</v>
      </c>
      <c r="G397" t="s">
        <v>1113</v>
      </c>
      <c r="H397" t="s">
        <v>861</v>
      </c>
      <c r="I397" t="s">
        <v>499</v>
      </c>
      <c r="J397" s="363">
        <v>8067.0215720766591</v>
      </c>
      <c r="K397" t="s">
        <v>1110</v>
      </c>
    </row>
    <row r="398" spans="1:11" ht="16.5">
      <c r="A398" s="419"/>
      <c r="B398" s="502" t="s">
        <v>657</v>
      </c>
      <c r="C398" t="s">
        <v>861</v>
      </c>
      <c r="D398" t="s">
        <v>585</v>
      </c>
      <c r="E398" t="s">
        <v>1049</v>
      </c>
      <c r="F398" t="s">
        <v>1113</v>
      </c>
      <c r="G398" t="s">
        <v>1113</v>
      </c>
      <c r="H398" t="s">
        <v>861</v>
      </c>
      <c r="I398" t="s">
        <v>499</v>
      </c>
      <c r="J398" s="363">
        <v>0</v>
      </c>
      <c r="K398" t="s">
        <v>1110</v>
      </c>
    </row>
    <row r="399" spans="1:11" ht="16.5">
      <c r="A399" s="419"/>
      <c r="B399" s="502" t="s">
        <v>657</v>
      </c>
      <c r="C399" t="s">
        <v>861</v>
      </c>
      <c r="D399" t="s">
        <v>585</v>
      </c>
      <c r="E399" t="s">
        <v>1041</v>
      </c>
      <c r="F399" t="s">
        <v>1113</v>
      </c>
      <c r="G399" t="s">
        <v>1113</v>
      </c>
      <c r="H399" t="s">
        <v>861</v>
      </c>
      <c r="I399" t="s">
        <v>499</v>
      </c>
      <c r="J399" s="363">
        <v>67259.513008054812</v>
      </c>
      <c r="K399" t="s">
        <v>1110</v>
      </c>
    </row>
    <row r="400" spans="1:11" ht="16.5">
      <c r="A400" s="419"/>
      <c r="B400" s="502" t="s">
        <v>657</v>
      </c>
      <c r="C400" t="s">
        <v>861</v>
      </c>
      <c r="D400" t="s">
        <v>585</v>
      </c>
      <c r="E400" t="s">
        <v>1043</v>
      </c>
      <c r="F400" t="s">
        <v>1113</v>
      </c>
      <c r="G400" t="s">
        <v>1113</v>
      </c>
      <c r="H400" t="s">
        <v>861</v>
      </c>
      <c r="I400" t="s">
        <v>499</v>
      </c>
      <c r="J400" s="363">
        <v>22246.245717989073</v>
      </c>
      <c r="K400" t="s">
        <v>1110</v>
      </c>
    </row>
    <row r="401" spans="1:11" ht="16.5">
      <c r="A401" s="419"/>
      <c r="B401" s="502" t="s">
        <v>657</v>
      </c>
      <c r="C401" t="s">
        <v>668</v>
      </c>
      <c r="D401" t="s">
        <v>627</v>
      </c>
      <c r="E401" t="s">
        <v>1074</v>
      </c>
      <c r="F401" t="s">
        <v>1113</v>
      </c>
      <c r="G401" t="s">
        <v>1113</v>
      </c>
      <c r="H401" t="s">
        <v>668</v>
      </c>
      <c r="I401" t="s">
        <v>499</v>
      </c>
      <c r="J401" s="363">
        <v>333.30247199333394</v>
      </c>
      <c r="K401" t="s">
        <v>1110</v>
      </c>
    </row>
    <row r="402" spans="1:11" ht="16.5">
      <c r="A402" s="419"/>
      <c r="B402" s="502" t="s">
        <v>657</v>
      </c>
      <c r="C402" t="s">
        <v>668</v>
      </c>
      <c r="D402" t="s">
        <v>627</v>
      </c>
      <c r="E402" t="s">
        <v>1038</v>
      </c>
      <c r="F402" t="s">
        <v>1113</v>
      </c>
      <c r="G402" t="s">
        <v>1113</v>
      </c>
      <c r="H402" t="s">
        <v>668</v>
      </c>
      <c r="I402" t="s">
        <v>499</v>
      </c>
      <c r="J402" s="363">
        <v>38400.064808813993</v>
      </c>
      <c r="K402" t="s">
        <v>1110</v>
      </c>
    </row>
    <row r="403" spans="1:11" ht="16.5">
      <c r="A403" s="419"/>
      <c r="B403" s="502" t="s">
        <v>657</v>
      </c>
      <c r="C403" t="s">
        <v>668</v>
      </c>
      <c r="D403" t="s">
        <v>585</v>
      </c>
      <c r="E403" t="s">
        <v>1111</v>
      </c>
      <c r="F403" t="s">
        <v>1113</v>
      </c>
      <c r="G403" t="s">
        <v>1113</v>
      </c>
      <c r="H403" t="s">
        <v>668</v>
      </c>
      <c r="I403" t="s">
        <v>499</v>
      </c>
      <c r="J403" s="363">
        <v>85411.44338487176</v>
      </c>
      <c r="K403" t="s">
        <v>1110</v>
      </c>
    </row>
    <row r="404" spans="1:11" ht="16.5">
      <c r="A404" s="419"/>
      <c r="B404" s="502" t="s">
        <v>657</v>
      </c>
      <c r="C404" t="s">
        <v>668</v>
      </c>
      <c r="D404" t="s">
        <v>585</v>
      </c>
      <c r="E404" t="s">
        <v>1038</v>
      </c>
      <c r="F404" t="s">
        <v>1113</v>
      </c>
      <c r="G404" t="s">
        <v>1113</v>
      </c>
      <c r="H404" t="s">
        <v>668</v>
      </c>
      <c r="I404" t="s">
        <v>499</v>
      </c>
      <c r="J404" s="363">
        <v>0</v>
      </c>
      <c r="K404" t="s">
        <v>1110</v>
      </c>
    </row>
    <row r="405" spans="1:11" ht="16.5">
      <c r="A405" s="419"/>
      <c r="B405" s="502" t="s">
        <v>657</v>
      </c>
      <c r="C405" t="s">
        <v>668</v>
      </c>
      <c r="D405" t="s">
        <v>585</v>
      </c>
      <c r="E405" t="s">
        <v>1049</v>
      </c>
      <c r="F405" t="s">
        <v>1113</v>
      </c>
      <c r="G405" t="s">
        <v>1113</v>
      </c>
      <c r="H405" t="s">
        <v>668</v>
      </c>
      <c r="I405" t="s">
        <v>499</v>
      </c>
      <c r="J405" s="363">
        <v>13524.007036385519</v>
      </c>
      <c r="K405" t="s">
        <v>1110</v>
      </c>
    </row>
    <row r="406" spans="1:11" ht="16.5">
      <c r="A406" s="419"/>
      <c r="B406" s="502" t="s">
        <v>657</v>
      </c>
      <c r="C406" t="s">
        <v>668</v>
      </c>
      <c r="D406" t="s">
        <v>585</v>
      </c>
      <c r="E406" t="s">
        <v>1041</v>
      </c>
      <c r="F406" t="s">
        <v>1113</v>
      </c>
      <c r="G406" t="s">
        <v>1113</v>
      </c>
      <c r="H406" t="s">
        <v>668</v>
      </c>
      <c r="I406" t="s">
        <v>499</v>
      </c>
      <c r="J406" s="363">
        <v>3354.6153133969074</v>
      </c>
      <c r="K406" t="s">
        <v>1110</v>
      </c>
    </row>
    <row r="407" spans="1:11" ht="16.5">
      <c r="A407" s="419"/>
      <c r="B407" s="502" t="s">
        <v>657</v>
      </c>
      <c r="C407" t="s">
        <v>668</v>
      </c>
      <c r="D407" t="s">
        <v>585</v>
      </c>
      <c r="E407" t="s">
        <v>1043</v>
      </c>
      <c r="F407" t="s">
        <v>1113</v>
      </c>
      <c r="G407" t="s">
        <v>1113</v>
      </c>
      <c r="H407" t="s">
        <v>668</v>
      </c>
      <c r="I407" t="s">
        <v>499</v>
      </c>
      <c r="J407" s="363">
        <v>0</v>
      </c>
      <c r="K407" t="s">
        <v>1110</v>
      </c>
    </row>
    <row r="408" spans="1:11" ht="16.5">
      <c r="A408" s="419"/>
      <c r="B408" s="502" t="s">
        <v>657</v>
      </c>
      <c r="C408" t="s">
        <v>743</v>
      </c>
      <c r="D408" t="s">
        <v>627</v>
      </c>
      <c r="E408" t="s">
        <v>1038</v>
      </c>
      <c r="F408" t="s">
        <v>1113</v>
      </c>
      <c r="G408" t="s">
        <v>1113</v>
      </c>
      <c r="H408" t="s">
        <v>743</v>
      </c>
      <c r="I408" t="s">
        <v>499</v>
      </c>
      <c r="J408" s="363">
        <v>2148.541801685029</v>
      </c>
      <c r="K408" t="s">
        <v>1110</v>
      </c>
    </row>
    <row r="409" spans="1:11" ht="16.5">
      <c r="A409" s="419"/>
      <c r="B409" s="502" t="s">
        <v>657</v>
      </c>
      <c r="C409" t="s">
        <v>743</v>
      </c>
      <c r="D409" t="s">
        <v>585</v>
      </c>
      <c r="E409" t="s">
        <v>1111</v>
      </c>
      <c r="F409" t="s">
        <v>1113</v>
      </c>
      <c r="G409" t="s">
        <v>1113</v>
      </c>
      <c r="H409" t="s">
        <v>743</v>
      </c>
      <c r="I409" t="s">
        <v>499</v>
      </c>
      <c r="J409" s="363">
        <v>49081.760948060364</v>
      </c>
      <c r="K409" t="s">
        <v>1110</v>
      </c>
    </row>
    <row r="410" spans="1:11" ht="16.5">
      <c r="A410" s="419"/>
      <c r="B410" s="502" t="s">
        <v>657</v>
      </c>
      <c r="C410" t="s">
        <v>743</v>
      </c>
      <c r="D410" t="s">
        <v>585</v>
      </c>
      <c r="E410" t="s">
        <v>1038</v>
      </c>
      <c r="F410" t="s">
        <v>1113</v>
      </c>
      <c r="G410" t="s">
        <v>1113</v>
      </c>
      <c r="H410" t="s">
        <v>743</v>
      </c>
      <c r="I410" t="s">
        <v>499</v>
      </c>
      <c r="J410" s="363">
        <v>39628.645495787423</v>
      </c>
      <c r="K410" t="s">
        <v>1110</v>
      </c>
    </row>
    <row r="411" spans="1:11" ht="16.5">
      <c r="A411" s="419"/>
      <c r="B411" s="502" t="s">
        <v>657</v>
      </c>
      <c r="C411" t="s">
        <v>743</v>
      </c>
      <c r="D411" t="s">
        <v>585</v>
      </c>
      <c r="E411" t="s">
        <v>1049</v>
      </c>
      <c r="F411" t="s">
        <v>1113</v>
      </c>
      <c r="G411" t="s">
        <v>1113</v>
      </c>
      <c r="H411" t="s">
        <v>743</v>
      </c>
      <c r="I411" t="s">
        <v>499</v>
      </c>
      <c r="J411" s="363">
        <v>0</v>
      </c>
      <c r="K411" t="s">
        <v>1110</v>
      </c>
    </row>
    <row r="412" spans="1:11" ht="16.5">
      <c r="A412" s="419"/>
      <c r="B412" s="502" t="s">
        <v>657</v>
      </c>
      <c r="C412" t="s">
        <v>743</v>
      </c>
      <c r="D412" t="s">
        <v>585</v>
      </c>
      <c r="E412" t="s">
        <v>1041</v>
      </c>
      <c r="F412" t="s">
        <v>1113</v>
      </c>
      <c r="G412" t="s">
        <v>1113</v>
      </c>
      <c r="H412" t="s">
        <v>743</v>
      </c>
      <c r="I412" t="s">
        <v>499</v>
      </c>
      <c r="J412" s="363">
        <v>44423.738542727522</v>
      </c>
      <c r="K412" t="s">
        <v>1110</v>
      </c>
    </row>
    <row r="413" spans="1:11" ht="16.5">
      <c r="A413" s="419"/>
      <c r="B413" s="502" t="s">
        <v>657</v>
      </c>
      <c r="C413" t="s">
        <v>743</v>
      </c>
      <c r="D413" t="s">
        <v>585</v>
      </c>
      <c r="E413" t="s">
        <v>1112</v>
      </c>
      <c r="F413" t="s">
        <v>1113</v>
      </c>
      <c r="G413" t="s">
        <v>1113</v>
      </c>
      <c r="H413" t="s">
        <v>743</v>
      </c>
      <c r="I413" t="s">
        <v>499</v>
      </c>
      <c r="J413" s="363">
        <v>0</v>
      </c>
      <c r="K413" t="s">
        <v>1110</v>
      </c>
    </row>
    <row r="414" spans="1:11" ht="16.5">
      <c r="A414" s="419"/>
      <c r="B414" s="502" t="s">
        <v>657</v>
      </c>
      <c r="C414" t="s">
        <v>743</v>
      </c>
      <c r="D414" t="s">
        <v>585</v>
      </c>
      <c r="E414" t="s">
        <v>1043</v>
      </c>
      <c r="F414" t="s">
        <v>1113</v>
      </c>
      <c r="G414" t="s">
        <v>1113</v>
      </c>
      <c r="H414" t="s">
        <v>743</v>
      </c>
      <c r="I414" t="s">
        <v>499</v>
      </c>
      <c r="J414" s="363">
        <v>0</v>
      </c>
      <c r="K414" t="s">
        <v>1110</v>
      </c>
    </row>
    <row r="415" spans="1:11" ht="16.5">
      <c r="A415" s="419"/>
      <c r="B415" s="502" t="s">
        <v>657</v>
      </c>
      <c r="C415" t="s">
        <v>1118</v>
      </c>
      <c r="D415" t="s">
        <v>627</v>
      </c>
      <c r="E415" t="s">
        <v>1038</v>
      </c>
      <c r="F415" t="s">
        <v>1113</v>
      </c>
      <c r="G415" t="s">
        <v>1113</v>
      </c>
      <c r="H415" t="s">
        <v>1118</v>
      </c>
      <c r="I415" t="s">
        <v>499</v>
      </c>
      <c r="J415" s="363">
        <v>0</v>
      </c>
      <c r="K415" t="s">
        <v>1110</v>
      </c>
    </row>
    <row r="416" spans="1:11" ht="16.5">
      <c r="A416" s="419"/>
      <c r="B416" s="502" t="s">
        <v>657</v>
      </c>
      <c r="C416" t="s">
        <v>1118</v>
      </c>
      <c r="D416" t="s">
        <v>585</v>
      </c>
      <c r="E416" t="s">
        <v>1111</v>
      </c>
      <c r="F416" t="s">
        <v>1113</v>
      </c>
      <c r="G416" t="s">
        <v>1113</v>
      </c>
      <c r="H416" t="s">
        <v>1118</v>
      </c>
      <c r="I416" t="s">
        <v>499</v>
      </c>
      <c r="J416" s="363">
        <v>0</v>
      </c>
      <c r="K416" t="s">
        <v>1110</v>
      </c>
    </row>
    <row r="417" spans="1:11" ht="16.5">
      <c r="A417" s="419"/>
      <c r="B417" s="502" t="s">
        <v>657</v>
      </c>
      <c r="C417" t="s">
        <v>1118</v>
      </c>
      <c r="D417" t="s">
        <v>585</v>
      </c>
      <c r="E417" t="s">
        <v>1038</v>
      </c>
      <c r="F417" t="s">
        <v>1113</v>
      </c>
      <c r="G417" t="s">
        <v>1113</v>
      </c>
      <c r="H417" t="s">
        <v>1118</v>
      </c>
      <c r="I417" t="s">
        <v>499</v>
      </c>
      <c r="J417" s="363">
        <v>0</v>
      </c>
      <c r="K417" t="s">
        <v>1110</v>
      </c>
    </row>
    <row r="418" spans="1:11" ht="16.5">
      <c r="A418" s="419"/>
      <c r="B418" s="502" t="s">
        <v>657</v>
      </c>
      <c r="C418" t="s">
        <v>1118</v>
      </c>
      <c r="D418" t="s">
        <v>585</v>
      </c>
      <c r="E418" t="s">
        <v>1049</v>
      </c>
      <c r="F418" t="s">
        <v>1113</v>
      </c>
      <c r="G418" t="s">
        <v>1113</v>
      </c>
      <c r="H418" t="s">
        <v>1118</v>
      </c>
      <c r="I418" t="s">
        <v>499</v>
      </c>
      <c r="J418" s="363">
        <v>0</v>
      </c>
      <c r="K418" t="s">
        <v>1110</v>
      </c>
    </row>
    <row r="419" spans="1:11" ht="16.5">
      <c r="A419" s="419"/>
      <c r="B419" s="502" t="s">
        <v>657</v>
      </c>
      <c r="C419" t="s">
        <v>1118</v>
      </c>
      <c r="D419" t="s">
        <v>585</v>
      </c>
      <c r="E419" t="s">
        <v>1041</v>
      </c>
      <c r="F419" t="s">
        <v>1113</v>
      </c>
      <c r="G419" t="s">
        <v>1113</v>
      </c>
      <c r="H419" t="s">
        <v>1118</v>
      </c>
      <c r="I419" t="s">
        <v>499</v>
      </c>
      <c r="J419" s="363">
        <v>0</v>
      </c>
      <c r="K419" t="s">
        <v>1110</v>
      </c>
    </row>
    <row r="420" spans="1:11" ht="16.5">
      <c r="A420" s="419"/>
      <c r="B420" s="502" t="s">
        <v>657</v>
      </c>
      <c r="C420" t="s">
        <v>1118</v>
      </c>
      <c r="D420" t="s">
        <v>585</v>
      </c>
      <c r="E420" t="s">
        <v>1043</v>
      </c>
      <c r="F420" t="s">
        <v>1113</v>
      </c>
      <c r="G420" t="s">
        <v>1113</v>
      </c>
      <c r="H420" t="s">
        <v>1118</v>
      </c>
      <c r="I420" t="s">
        <v>499</v>
      </c>
      <c r="J420" s="363">
        <v>0</v>
      </c>
      <c r="K420" t="s">
        <v>1110</v>
      </c>
    </row>
    <row r="421" spans="1:11" ht="16.5">
      <c r="A421" s="419"/>
      <c r="B421" s="502" t="s">
        <v>657</v>
      </c>
      <c r="C421" t="s">
        <v>745</v>
      </c>
      <c r="D421" t="s">
        <v>627</v>
      </c>
      <c r="E421" t="s">
        <v>1074</v>
      </c>
      <c r="F421" t="s">
        <v>1113</v>
      </c>
      <c r="G421" t="s">
        <v>1113</v>
      </c>
      <c r="H421" t="s">
        <v>745</v>
      </c>
      <c r="I421" t="s">
        <v>499</v>
      </c>
      <c r="J421" s="363">
        <v>0</v>
      </c>
      <c r="K421" t="s">
        <v>1110</v>
      </c>
    </row>
    <row r="422" spans="1:11" ht="16.5">
      <c r="A422" s="419"/>
      <c r="B422" s="502" t="s">
        <v>657</v>
      </c>
      <c r="C422" t="s">
        <v>745</v>
      </c>
      <c r="D422" t="s">
        <v>627</v>
      </c>
      <c r="E422" t="s">
        <v>1038</v>
      </c>
      <c r="F422" t="s">
        <v>1113</v>
      </c>
      <c r="G422" t="s">
        <v>1113</v>
      </c>
      <c r="H422" t="s">
        <v>745</v>
      </c>
      <c r="I422" t="s">
        <v>499</v>
      </c>
      <c r="J422" s="363">
        <v>0</v>
      </c>
      <c r="K422" t="s">
        <v>1110</v>
      </c>
    </row>
    <row r="423" spans="1:11" ht="16.5">
      <c r="A423" s="419"/>
      <c r="B423" s="502" t="s">
        <v>657</v>
      </c>
      <c r="C423" t="s">
        <v>745</v>
      </c>
      <c r="D423" t="s">
        <v>585</v>
      </c>
      <c r="E423" t="s">
        <v>1111</v>
      </c>
      <c r="F423" t="s">
        <v>1113</v>
      </c>
      <c r="G423" t="s">
        <v>1113</v>
      </c>
      <c r="H423" t="s">
        <v>745</v>
      </c>
      <c r="I423" t="s">
        <v>499</v>
      </c>
      <c r="J423" s="363">
        <v>0</v>
      </c>
      <c r="K423" t="s">
        <v>1110</v>
      </c>
    </row>
    <row r="424" spans="1:11" ht="16.5">
      <c r="A424" s="419"/>
      <c r="B424" s="502" t="s">
        <v>657</v>
      </c>
      <c r="C424" t="s">
        <v>745</v>
      </c>
      <c r="D424" t="s">
        <v>585</v>
      </c>
      <c r="E424" t="s">
        <v>1038</v>
      </c>
      <c r="F424" t="s">
        <v>1113</v>
      </c>
      <c r="G424" t="s">
        <v>1113</v>
      </c>
      <c r="H424" t="s">
        <v>745</v>
      </c>
      <c r="I424" t="s">
        <v>499</v>
      </c>
      <c r="J424" s="363">
        <v>533.62651606332747</v>
      </c>
      <c r="K424" t="s">
        <v>1110</v>
      </c>
    </row>
    <row r="425" spans="1:11" ht="16.5">
      <c r="A425" s="419"/>
      <c r="B425" s="502" t="s">
        <v>657</v>
      </c>
      <c r="C425" t="s">
        <v>745</v>
      </c>
      <c r="D425" t="s">
        <v>585</v>
      </c>
      <c r="E425" t="s">
        <v>1049</v>
      </c>
      <c r="F425" t="s">
        <v>1113</v>
      </c>
      <c r="G425" t="s">
        <v>1113</v>
      </c>
      <c r="H425" t="s">
        <v>745</v>
      </c>
      <c r="I425" t="s">
        <v>499</v>
      </c>
      <c r="J425" s="363">
        <v>0</v>
      </c>
      <c r="K425" t="s">
        <v>1110</v>
      </c>
    </row>
    <row r="426" spans="1:11" ht="16.5">
      <c r="A426" s="419"/>
      <c r="B426" s="502" t="s">
        <v>657</v>
      </c>
      <c r="C426" t="s">
        <v>745</v>
      </c>
      <c r="D426" t="s">
        <v>585</v>
      </c>
      <c r="E426" t="s">
        <v>1041</v>
      </c>
      <c r="F426" t="s">
        <v>1113</v>
      </c>
      <c r="G426" t="s">
        <v>1113</v>
      </c>
      <c r="H426" t="s">
        <v>745</v>
      </c>
      <c r="I426" t="s">
        <v>499</v>
      </c>
      <c r="J426" s="363">
        <v>0</v>
      </c>
      <c r="K426" t="s">
        <v>1110</v>
      </c>
    </row>
    <row r="427" spans="1:11" ht="16.5">
      <c r="A427" s="419"/>
      <c r="B427" s="502" t="s">
        <v>657</v>
      </c>
      <c r="C427" t="s">
        <v>745</v>
      </c>
      <c r="D427" t="s">
        <v>585</v>
      </c>
      <c r="E427" t="s">
        <v>1043</v>
      </c>
      <c r="F427" t="s">
        <v>1113</v>
      </c>
      <c r="G427" t="s">
        <v>1113</v>
      </c>
      <c r="H427" t="s">
        <v>745</v>
      </c>
      <c r="I427" t="s">
        <v>499</v>
      </c>
      <c r="J427" s="363">
        <v>0</v>
      </c>
      <c r="K427" t="s">
        <v>1110</v>
      </c>
    </row>
    <row r="428" spans="1:11" ht="16.5">
      <c r="A428" s="419"/>
      <c r="B428" s="502" t="s">
        <v>657</v>
      </c>
      <c r="C428" t="s">
        <v>749</v>
      </c>
      <c r="D428" t="s">
        <v>627</v>
      </c>
      <c r="E428" t="s">
        <v>1074</v>
      </c>
      <c r="F428" t="s">
        <v>1113</v>
      </c>
      <c r="G428" t="s">
        <v>1113</v>
      </c>
      <c r="H428" t="s">
        <v>749</v>
      </c>
      <c r="I428" t="s">
        <v>499</v>
      </c>
      <c r="J428" s="363">
        <v>115.26710489769465</v>
      </c>
      <c r="K428" t="s">
        <v>1110</v>
      </c>
    </row>
    <row r="429" spans="1:11" ht="16.5">
      <c r="A429" s="419"/>
      <c r="B429" s="502" t="s">
        <v>657</v>
      </c>
      <c r="C429" t="s">
        <v>749</v>
      </c>
      <c r="D429" t="s">
        <v>627</v>
      </c>
      <c r="E429" t="s">
        <v>1038</v>
      </c>
      <c r="F429" t="s">
        <v>1113</v>
      </c>
      <c r="G429" t="s">
        <v>1113</v>
      </c>
      <c r="H429" t="s">
        <v>749</v>
      </c>
      <c r="I429" t="s">
        <v>499</v>
      </c>
      <c r="J429" s="363">
        <v>0</v>
      </c>
      <c r="K429" t="s">
        <v>1110</v>
      </c>
    </row>
    <row r="430" spans="1:11" ht="16.5">
      <c r="A430" s="419"/>
      <c r="B430" s="502" t="s">
        <v>657</v>
      </c>
      <c r="C430" t="s">
        <v>749</v>
      </c>
      <c r="D430" t="s">
        <v>585</v>
      </c>
      <c r="E430" t="s">
        <v>1111</v>
      </c>
      <c r="F430" t="s">
        <v>1113</v>
      </c>
      <c r="G430" t="s">
        <v>1113</v>
      </c>
      <c r="H430" t="s">
        <v>749</v>
      </c>
      <c r="I430" t="s">
        <v>499</v>
      </c>
      <c r="J430" s="363">
        <v>77948.875104157021</v>
      </c>
      <c r="K430" t="s">
        <v>1110</v>
      </c>
    </row>
    <row r="431" spans="1:11" ht="16.5">
      <c r="A431" s="419"/>
      <c r="B431" s="502" t="s">
        <v>657</v>
      </c>
      <c r="C431" t="s">
        <v>749</v>
      </c>
      <c r="D431" t="s">
        <v>585</v>
      </c>
      <c r="E431" t="s">
        <v>1038</v>
      </c>
      <c r="F431" t="s">
        <v>1113</v>
      </c>
      <c r="G431" t="s">
        <v>1113</v>
      </c>
      <c r="H431" t="s">
        <v>749</v>
      </c>
      <c r="I431" t="s">
        <v>499</v>
      </c>
      <c r="J431" s="363">
        <v>64123.82186834552</v>
      </c>
      <c r="K431" t="s">
        <v>1110</v>
      </c>
    </row>
    <row r="432" spans="1:11" ht="16.5">
      <c r="A432" s="419"/>
      <c r="B432" s="502" t="s">
        <v>657</v>
      </c>
      <c r="C432" t="s">
        <v>749</v>
      </c>
      <c r="D432" t="s">
        <v>585</v>
      </c>
      <c r="E432" t="s">
        <v>1049</v>
      </c>
      <c r="F432" t="s">
        <v>1113</v>
      </c>
      <c r="G432" t="s">
        <v>1113</v>
      </c>
      <c r="H432" t="s">
        <v>749</v>
      </c>
      <c r="I432" t="s">
        <v>499</v>
      </c>
      <c r="J432" s="363">
        <v>0</v>
      </c>
      <c r="K432" t="s">
        <v>1110</v>
      </c>
    </row>
    <row r="433" spans="1:11" ht="16.5">
      <c r="A433" s="419"/>
      <c r="B433" s="502" t="s">
        <v>657</v>
      </c>
      <c r="C433" t="s">
        <v>749</v>
      </c>
      <c r="D433" t="s">
        <v>585</v>
      </c>
      <c r="E433" t="s">
        <v>1041</v>
      </c>
      <c r="F433" t="s">
        <v>1113</v>
      </c>
      <c r="G433" t="s">
        <v>1113</v>
      </c>
      <c r="H433" t="s">
        <v>749</v>
      </c>
      <c r="I433" t="s">
        <v>499</v>
      </c>
      <c r="J433" s="363">
        <v>50598.657531710021</v>
      </c>
      <c r="K433" t="s">
        <v>1110</v>
      </c>
    </row>
    <row r="434" spans="1:11" ht="16.5">
      <c r="A434" s="419"/>
      <c r="B434" s="502" t="s">
        <v>657</v>
      </c>
      <c r="C434" t="s">
        <v>749</v>
      </c>
      <c r="D434" t="s">
        <v>585</v>
      </c>
      <c r="E434" t="s">
        <v>1112</v>
      </c>
      <c r="F434" t="s">
        <v>1113</v>
      </c>
      <c r="G434" t="s">
        <v>1113</v>
      </c>
      <c r="H434" t="s">
        <v>749</v>
      </c>
      <c r="I434" t="s">
        <v>499</v>
      </c>
      <c r="J434" s="363">
        <v>0</v>
      </c>
      <c r="K434" t="s">
        <v>1110</v>
      </c>
    </row>
    <row r="435" spans="1:11" ht="16.5">
      <c r="A435" s="419"/>
      <c r="B435" s="502" t="s">
        <v>657</v>
      </c>
      <c r="C435" t="s">
        <v>749</v>
      </c>
      <c r="D435" t="s">
        <v>585</v>
      </c>
      <c r="E435" t="s">
        <v>1043</v>
      </c>
      <c r="F435" t="s">
        <v>1113</v>
      </c>
      <c r="G435" t="s">
        <v>1113</v>
      </c>
      <c r="H435" t="s">
        <v>749</v>
      </c>
      <c r="I435" t="s">
        <v>499</v>
      </c>
      <c r="J435" s="363">
        <v>0</v>
      </c>
      <c r="K435" t="s">
        <v>1110</v>
      </c>
    </row>
    <row r="436" spans="1:11" ht="16.5">
      <c r="A436" s="419"/>
      <c r="B436" s="502" t="s">
        <v>657</v>
      </c>
      <c r="C436" t="s">
        <v>751</v>
      </c>
      <c r="D436" t="s">
        <v>627</v>
      </c>
      <c r="E436" t="s">
        <v>1038</v>
      </c>
      <c r="F436" t="s">
        <v>1113</v>
      </c>
      <c r="G436" t="s">
        <v>1113</v>
      </c>
      <c r="H436" t="s">
        <v>751</v>
      </c>
      <c r="I436" t="s">
        <v>499</v>
      </c>
      <c r="J436" s="363">
        <v>0</v>
      </c>
      <c r="K436" t="s">
        <v>1110</v>
      </c>
    </row>
    <row r="437" spans="1:11" ht="16.5">
      <c r="A437" s="419"/>
      <c r="B437" s="502" t="s">
        <v>657</v>
      </c>
      <c r="C437" t="s">
        <v>751</v>
      </c>
      <c r="D437" t="s">
        <v>585</v>
      </c>
      <c r="E437" t="s">
        <v>1111</v>
      </c>
      <c r="F437" t="s">
        <v>1113</v>
      </c>
      <c r="G437" t="s">
        <v>1113</v>
      </c>
      <c r="H437" t="s">
        <v>751</v>
      </c>
      <c r="I437" t="s">
        <v>499</v>
      </c>
      <c r="J437" s="363">
        <v>26152.587723358945</v>
      </c>
      <c r="K437" t="s">
        <v>1110</v>
      </c>
    </row>
    <row r="438" spans="1:11" ht="16.5">
      <c r="A438" s="419"/>
      <c r="B438" s="502" t="s">
        <v>657</v>
      </c>
      <c r="C438" t="s">
        <v>751</v>
      </c>
      <c r="D438" t="s">
        <v>585</v>
      </c>
      <c r="E438" t="s">
        <v>1038</v>
      </c>
      <c r="F438" t="s">
        <v>1113</v>
      </c>
      <c r="G438" t="s">
        <v>1113</v>
      </c>
      <c r="H438" t="s">
        <v>751</v>
      </c>
      <c r="I438" t="s">
        <v>499</v>
      </c>
      <c r="J438" s="363">
        <v>25652.226645680956</v>
      </c>
      <c r="K438" t="s">
        <v>1110</v>
      </c>
    </row>
    <row r="439" spans="1:11" ht="16.5">
      <c r="A439" s="419"/>
      <c r="B439" s="502" t="s">
        <v>657</v>
      </c>
      <c r="C439" t="s">
        <v>751</v>
      </c>
      <c r="D439" t="s">
        <v>585</v>
      </c>
      <c r="E439" t="s">
        <v>1049</v>
      </c>
      <c r="F439" t="s">
        <v>1113</v>
      </c>
      <c r="G439" t="s">
        <v>1113</v>
      </c>
      <c r="H439" t="s">
        <v>751</v>
      </c>
      <c r="I439" t="s">
        <v>499</v>
      </c>
      <c r="J439" s="363">
        <v>0</v>
      </c>
      <c r="K439" t="s">
        <v>1110</v>
      </c>
    </row>
    <row r="440" spans="1:11" ht="16.5">
      <c r="A440" s="419"/>
      <c r="B440" s="502" t="s">
        <v>657</v>
      </c>
      <c r="C440" t="s">
        <v>751</v>
      </c>
      <c r="D440" t="s">
        <v>585</v>
      </c>
      <c r="E440" t="s">
        <v>1041</v>
      </c>
      <c r="F440" t="s">
        <v>1113</v>
      </c>
      <c r="G440" t="s">
        <v>1113</v>
      </c>
      <c r="H440" t="s">
        <v>751</v>
      </c>
      <c r="I440" t="s">
        <v>499</v>
      </c>
      <c r="J440" s="363">
        <v>25733.876492917323</v>
      </c>
      <c r="K440" t="s">
        <v>1110</v>
      </c>
    </row>
    <row r="441" spans="1:11" ht="16.5">
      <c r="A441" s="419"/>
      <c r="B441" s="502" t="s">
        <v>657</v>
      </c>
      <c r="C441" t="s">
        <v>751</v>
      </c>
      <c r="D441" t="s">
        <v>585</v>
      </c>
      <c r="E441" t="s">
        <v>1043</v>
      </c>
      <c r="F441" t="s">
        <v>1113</v>
      </c>
      <c r="G441" t="s">
        <v>1113</v>
      </c>
      <c r="H441" t="s">
        <v>751</v>
      </c>
      <c r="I441" t="s">
        <v>499</v>
      </c>
      <c r="J441" s="363">
        <v>12861.846125358763</v>
      </c>
      <c r="K441" t="s">
        <v>1110</v>
      </c>
    </row>
    <row r="442" spans="1:11" ht="16.5">
      <c r="A442" s="419"/>
      <c r="B442" s="502" t="s">
        <v>657</v>
      </c>
      <c r="C442" t="s">
        <v>753</v>
      </c>
      <c r="D442" t="s">
        <v>627</v>
      </c>
      <c r="E442" t="s">
        <v>1038</v>
      </c>
      <c r="F442" t="s">
        <v>1113</v>
      </c>
      <c r="G442" t="s">
        <v>1113</v>
      </c>
      <c r="H442" t="s">
        <v>753</v>
      </c>
      <c r="I442" t="s">
        <v>499</v>
      </c>
      <c r="J442" s="363">
        <v>0</v>
      </c>
      <c r="K442" t="s">
        <v>1110</v>
      </c>
    </row>
    <row r="443" spans="1:11" ht="16.5">
      <c r="A443" s="419"/>
      <c r="B443" s="502" t="s">
        <v>657</v>
      </c>
      <c r="C443" t="s">
        <v>753</v>
      </c>
      <c r="D443" t="s">
        <v>585</v>
      </c>
      <c r="E443" t="s">
        <v>1111</v>
      </c>
      <c r="F443" t="s">
        <v>1113</v>
      </c>
      <c r="G443" t="s">
        <v>1113</v>
      </c>
      <c r="H443" t="s">
        <v>753</v>
      </c>
      <c r="I443" t="s">
        <v>499</v>
      </c>
      <c r="J443" s="363">
        <v>26115.831867419682</v>
      </c>
      <c r="K443" t="s">
        <v>1110</v>
      </c>
    </row>
    <row r="444" spans="1:11" ht="16.5">
      <c r="A444" s="419"/>
      <c r="B444" s="502" t="s">
        <v>657</v>
      </c>
      <c r="C444" t="s">
        <v>753</v>
      </c>
      <c r="D444" t="s">
        <v>585</v>
      </c>
      <c r="E444" t="s">
        <v>1038</v>
      </c>
      <c r="F444" t="s">
        <v>1113</v>
      </c>
      <c r="G444" t="s">
        <v>1113</v>
      </c>
      <c r="H444" t="s">
        <v>753</v>
      </c>
      <c r="I444" t="s">
        <v>499</v>
      </c>
      <c r="J444" s="363">
        <v>12879.529673178409</v>
      </c>
      <c r="K444" t="s">
        <v>1110</v>
      </c>
    </row>
    <row r="445" spans="1:11" ht="16.5">
      <c r="A445" s="419"/>
      <c r="B445" s="502" t="s">
        <v>657</v>
      </c>
      <c r="C445" t="s">
        <v>753</v>
      </c>
      <c r="D445" t="s">
        <v>585</v>
      </c>
      <c r="E445" t="s">
        <v>1049</v>
      </c>
      <c r="F445" t="s">
        <v>1113</v>
      </c>
      <c r="G445" t="s">
        <v>1113</v>
      </c>
      <c r="H445" t="s">
        <v>753</v>
      </c>
      <c r="I445" t="s">
        <v>499</v>
      </c>
      <c r="J445" s="363">
        <v>0</v>
      </c>
      <c r="K445" t="s">
        <v>1110</v>
      </c>
    </row>
    <row r="446" spans="1:11" ht="16.5">
      <c r="A446" s="419"/>
      <c r="B446" s="502" t="s">
        <v>657</v>
      </c>
      <c r="C446" t="s">
        <v>753</v>
      </c>
      <c r="D446" t="s">
        <v>585</v>
      </c>
      <c r="E446" t="s">
        <v>1041</v>
      </c>
      <c r="F446" t="s">
        <v>1113</v>
      </c>
      <c r="G446" t="s">
        <v>1113</v>
      </c>
      <c r="H446" t="s">
        <v>753</v>
      </c>
      <c r="I446" t="s">
        <v>499</v>
      </c>
      <c r="J446" s="363">
        <v>0</v>
      </c>
      <c r="K446" t="s">
        <v>1110</v>
      </c>
    </row>
    <row r="447" spans="1:11" ht="16.5">
      <c r="A447" s="419"/>
      <c r="B447" s="502" t="s">
        <v>657</v>
      </c>
      <c r="C447" t="s">
        <v>753</v>
      </c>
      <c r="D447" t="s">
        <v>585</v>
      </c>
      <c r="E447" t="s">
        <v>1043</v>
      </c>
      <c r="F447" t="s">
        <v>1113</v>
      </c>
      <c r="G447" t="s">
        <v>1113</v>
      </c>
      <c r="H447" t="s">
        <v>753</v>
      </c>
      <c r="I447" t="s">
        <v>499</v>
      </c>
      <c r="J447" s="363">
        <v>0</v>
      </c>
      <c r="K447" t="s">
        <v>1110</v>
      </c>
    </row>
    <row r="448" spans="1:11" ht="16.5">
      <c r="A448" s="419"/>
      <c r="B448" s="502" t="s">
        <v>657</v>
      </c>
      <c r="C448" t="s">
        <v>755</v>
      </c>
      <c r="D448" t="s">
        <v>627</v>
      </c>
      <c r="E448" t="s">
        <v>1074</v>
      </c>
      <c r="F448" t="s">
        <v>1113</v>
      </c>
      <c r="G448" t="s">
        <v>1113</v>
      </c>
      <c r="H448" t="s">
        <v>755</v>
      </c>
      <c r="I448" t="s">
        <v>499</v>
      </c>
      <c r="J448" s="363">
        <v>92.584019998148321</v>
      </c>
      <c r="K448" t="s">
        <v>1110</v>
      </c>
    </row>
    <row r="449" spans="1:11" ht="16.5">
      <c r="A449" s="419"/>
      <c r="B449" s="502" t="s">
        <v>657</v>
      </c>
      <c r="C449" t="s">
        <v>755</v>
      </c>
      <c r="D449" t="s">
        <v>627</v>
      </c>
      <c r="E449" t="s">
        <v>1038</v>
      </c>
      <c r="F449" t="s">
        <v>1113</v>
      </c>
      <c r="G449" t="s">
        <v>1113</v>
      </c>
      <c r="H449" t="s">
        <v>755</v>
      </c>
      <c r="I449" t="s">
        <v>499</v>
      </c>
      <c r="J449" s="363">
        <v>0</v>
      </c>
      <c r="K449" t="s">
        <v>1110</v>
      </c>
    </row>
    <row r="450" spans="1:11" ht="16.5">
      <c r="A450" s="419"/>
      <c r="B450" s="502" t="s">
        <v>657</v>
      </c>
      <c r="C450" t="s">
        <v>755</v>
      </c>
      <c r="D450" t="s">
        <v>585</v>
      </c>
      <c r="E450" t="s">
        <v>1111</v>
      </c>
      <c r="F450" t="s">
        <v>1113</v>
      </c>
      <c r="G450" t="s">
        <v>1113</v>
      </c>
      <c r="H450" t="s">
        <v>755</v>
      </c>
      <c r="I450" t="s">
        <v>499</v>
      </c>
      <c r="J450" s="363">
        <v>48478.539024164427</v>
      </c>
      <c r="K450" t="s">
        <v>1110</v>
      </c>
    </row>
    <row r="451" spans="1:11" ht="16.5">
      <c r="A451" s="419"/>
      <c r="B451" s="502" t="s">
        <v>657</v>
      </c>
      <c r="C451" t="s">
        <v>755</v>
      </c>
      <c r="D451" t="s">
        <v>585</v>
      </c>
      <c r="E451" t="s">
        <v>1038</v>
      </c>
      <c r="F451" t="s">
        <v>1113</v>
      </c>
      <c r="G451" t="s">
        <v>1113</v>
      </c>
      <c r="H451" t="s">
        <v>755</v>
      </c>
      <c r="I451" t="s">
        <v>499</v>
      </c>
      <c r="J451" s="363">
        <v>1176.4558837144709</v>
      </c>
      <c r="K451" t="s">
        <v>1110</v>
      </c>
    </row>
    <row r="452" spans="1:11" ht="16.5">
      <c r="A452" s="419"/>
      <c r="B452" s="502" t="s">
        <v>657</v>
      </c>
      <c r="C452" t="s">
        <v>755</v>
      </c>
      <c r="D452" t="s">
        <v>585</v>
      </c>
      <c r="E452" t="s">
        <v>1049</v>
      </c>
      <c r="F452" t="s">
        <v>1113</v>
      </c>
      <c r="G452" t="s">
        <v>1113</v>
      </c>
      <c r="H452" t="s">
        <v>755</v>
      </c>
      <c r="I452" t="s">
        <v>499</v>
      </c>
      <c r="J452" s="363">
        <v>0</v>
      </c>
      <c r="K452" t="s">
        <v>1110</v>
      </c>
    </row>
    <row r="453" spans="1:11" ht="16.5">
      <c r="A453" s="419"/>
      <c r="B453" s="502" t="s">
        <v>657</v>
      </c>
      <c r="C453" t="s">
        <v>755</v>
      </c>
      <c r="D453" t="s">
        <v>585</v>
      </c>
      <c r="E453" t="s">
        <v>1041</v>
      </c>
      <c r="F453" t="s">
        <v>1113</v>
      </c>
      <c r="G453" t="s">
        <v>1113</v>
      </c>
      <c r="H453" t="s">
        <v>755</v>
      </c>
      <c r="I453" t="s">
        <v>499</v>
      </c>
      <c r="J453" s="363">
        <v>33600.018516803997</v>
      </c>
      <c r="K453" t="s">
        <v>1110</v>
      </c>
    </row>
    <row r="454" spans="1:11" ht="16.5">
      <c r="A454" s="419"/>
      <c r="B454" s="502" t="s">
        <v>657</v>
      </c>
      <c r="C454" t="s">
        <v>755</v>
      </c>
      <c r="D454" t="s">
        <v>585</v>
      </c>
      <c r="E454" t="s">
        <v>1043</v>
      </c>
      <c r="F454" t="s">
        <v>1113</v>
      </c>
      <c r="G454" t="s">
        <v>1113</v>
      </c>
      <c r="H454" t="s">
        <v>755</v>
      </c>
      <c r="I454" t="s">
        <v>499</v>
      </c>
      <c r="J454" s="363">
        <v>0</v>
      </c>
      <c r="K454" t="s">
        <v>1110</v>
      </c>
    </row>
    <row r="455" spans="1:11" ht="16.5">
      <c r="A455" s="419"/>
      <c r="B455" s="502" t="s">
        <v>657</v>
      </c>
      <c r="C455" t="s">
        <v>757</v>
      </c>
      <c r="D455" t="s">
        <v>627</v>
      </c>
      <c r="E455" t="s">
        <v>1038</v>
      </c>
      <c r="F455" t="s">
        <v>1113</v>
      </c>
      <c r="G455" t="s">
        <v>1113</v>
      </c>
      <c r="H455" t="s">
        <v>757</v>
      </c>
      <c r="I455" t="s">
        <v>499</v>
      </c>
      <c r="J455" s="363">
        <v>0</v>
      </c>
      <c r="K455" t="s">
        <v>1110</v>
      </c>
    </row>
    <row r="456" spans="1:11" ht="16.5">
      <c r="A456" s="419"/>
      <c r="B456" s="502" t="s">
        <v>657</v>
      </c>
      <c r="C456" t="s">
        <v>757</v>
      </c>
      <c r="D456" t="s">
        <v>585</v>
      </c>
      <c r="E456" t="s">
        <v>1111</v>
      </c>
      <c r="F456" t="s">
        <v>1113</v>
      </c>
      <c r="G456" t="s">
        <v>1113</v>
      </c>
      <c r="H456" t="s">
        <v>757</v>
      </c>
      <c r="I456" t="s">
        <v>499</v>
      </c>
      <c r="J456" s="363">
        <v>20905.073604295896</v>
      </c>
      <c r="K456" t="s">
        <v>1110</v>
      </c>
    </row>
    <row r="457" spans="1:11" ht="16.5">
      <c r="A457" s="419"/>
      <c r="B457" s="502" t="s">
        <v>657</v>
      </c>
      <c r="C457" t="s">
        <v>757</v>
      </c>
      <c r="D457" t="s">
        <v>585</v>
      </c>
      <c r="E457" t="s">
        <v>1038</v>
      </c>
      <c r="F457" t="s">
        <v>1113</v>
      </c>
      <c r="G457" t="s">
        <v>1113</v>
      </c>
      <c r="H457" t="s">
        <v>757</v>
      </c>
      <c r="I457" t="s">
        <v>499</v>
      </c>
      <c r="J457" s="363">
        <v>22426.46051291547</v>
      </c>
      <c r="K457" t="s">
        <v>1110</v>
      </c>
    </row>
    <row r="458" spans="1:11" ht="16.5">
      <c r="A458" s="419"/>
      <c r="B458" s="502" t="s">
        <v>657</v>
      </c>
      <c r="C458" t="s">
        <v>757</v>
      </c>
      <c r="D458" t="s">
        <v>585</v>
      </c>
      <c r="E458" t="s">
        <v>1049</v>
      </c>
      <c r="F458" t="s">
        <v>1113</v>
      </c>
      <c r="G458" t="s">
        <v>1113</v>
      </c>
      <c r="H458" t="s">
        <v>757</v>
      </c>
      <c r="I458" t="s">
        <v>499</v>
      </c>
      <c r="J458" s="363">
        <v>9258.4019998148324</v>
      </c>
      <c r="K458" t="s">
        <v>1110</v>
      </c>
    </row>
    <row r="459" spans="1:11" ht="16.5">
      <c r="A459" s="419"/>
      <c r="B459" s="502" t="s">
        <v>657</v>
      </c>
      <c r="C459" t="s">
        <v>757</v>
      </c>
      <c r="D459" t="s">
        <v>585</v>
      </c>
      <c r="E459" t="s">
        <v>1041</v>
      </c>
      <c r="F459" t="s">
        <v>1113</v>
      </c>
      <c r="G459" t="s">
        <v>1113</v>
      </c>
      <c r="H459" t="s">
        <v>757</v>
      </c>
      <c r="I459" t="s">
        <v>499</v>
      </c>
      <c r="J459" s="363">
        <v>17183.307101194332</v>
      </c>
      <c r="K459" t="s">
        <v>1110</v>
      </c>
    </row>
    <row r="460" spans="1:11" ht="16.5">
      <c r="A460" s="419"/>
      <c r="B460" s="502" t="s">
        <v>657</v>
      </c>
      <c r="C460" t="s">
        <v>757</v>
      </c>
      <c r="D460" t="s">
        <v>585</v>
      </c>
      <c r="E460" t="s">
        <v>1043</v>
      </c>
      <c r="F460" t="s">
        <v>1113</v>
      </c>
      <c r="G460" t="s">
        <v>1113</v>
      </c>
      <c r="H460" t="s">
        <v>757</v>
      </c>
      <c r="I460" t="s">
        <v>499</v>
      </c>
      <c r="J460" s="363">
        <v>0</v>
      </c>
      <c r="K460" t="s">
        <v>1110</v>
      </c>
    </row>
    <row r="461" spans="1:11" ht="16.5">
      <c r="A461" s="419"/>
      <c r="B461" s="502" t="s">
        <v>657</v>
      </c>
      <c r="C461" t="s">
        <v>759</v>
      </c>
      <c r="D461" t="s">
        <v>627</v>
      </c>
      <c r="E461" t="s">
        <v>1038</v>
      </c>
      <c r="F461" s="362" t="s">
        <v>1110</v>
      </c>
      <c r="G461" s="362" t="s">
        <v>1110</v>
      </c>
      <c r="I461" t="s">
        <v>499</v>
      </c>
      <c r="J461" s="363">
        <v>0</v>
      </c>
      <c r="K461" t="s">
        <v>1110</v>
      </c>
    </row>
    <row r="462" spans="1:11" ht="16.5">
      <c r="A462" s="419"/>
      <c r="B462" s="502" t="s">
        <v>657</v>
      </c>
      <c r="C462" t="s">
        <v>759</v>
      </c>
      <c r="D462" t="s">
        <v>585</v>
      </c>
      <c r="E462" t="s">
        <v>1111</v>
      </c>
      <c r="F462" s="362" t="s">
        <v>1110</v>
      </c>
      <c r="G462" s="362" t="s">
        <v>1110</v>
      </c>
      <c r="I462" t="s">
        <v>499</v>
      </c>
      <c r="J462" s="363">
        <v>35424.266271641514</v>
      </c>
      <c r="K462" t="s">
        <v>1110</v>
      </c>
    </row>
    <row r="463" spans="1:11" ht="16.5">
      <c r="A463" s="419"/>
      <c r="B463" s="502" t="s">
        <v>657</v>
      </c>
      <c r="C463" t="s">
        <v>759</v>
      </c>
      <c r="D463" t="s">
        <v>585</v>
      </c>
      <c r="E463" t="s">
        <v>1038</v>
      </c>
      <c r="F463" s="362" t="s">
        <v>1110</v>
      </c>
      <c r="G463" s="362" t="s">
        <v>1110</v>
      </c>
      <c r="I463" t="s">
        <v>499</v>
      </c>
      <c r="J463" s="363">
        <v>11208.638089065827</v>
      </c>
      <c r="K463" t="s">
        <v>1110</v>
      </c>
    </row>
    <row r="464" spans="1:11" ht="16.5">
      <c r="A464" s="419"/>
      <c r="B464" s="502" t="s">
        <v>657</v>
      </c>
      <c r="C464" t="s">
        <v>759</v>
      </c>
      <c r="D464" t="s">
        <v>585</v>
      </c>
      <c r="E464" t="s">
        <v>1049</v>
      </c>
      <c r="F464" s="362" t="s">
        <v>1110</v>
      </c>
      <c r="G464" s="362" t="s">
        <v>1110</v>
      </c>
      <c r="I464" t="s">
        <v>499</v>
      </c>
      <c r="J464" s="363">
        <v>16665.123599666698</v>
      </c>
      <c r="K464" t="s">
        <v>1110</v>
      </c>
    </row>
    <row r="465" spans="1:11" ht="16.5">
      <c r="A465" s="419"/>
      <c r="B465" s="502" t="s">
        <v>657</v>
      </c>
      <c r="C465" t="s">
        <v>759</v>
      </c>
      <c r="D465" t="s">
        <v>585</v>
      </c>
      <c r="E465" t="s">
        <v>1041</v>
      </c>
      <c r="F465" s="362" t="s">
        <v>1110</v>
      </c>
      <c r="G465" s="362" t="s">
        <v>1110</v>
      </c>
      <c r="I465" t="s">
        <v>499</v>
      </c>
      <c r="J465" s="363">
        <v>251866.82714563466</v>
      </c>
      <c r="K465" t="s">
        <v>1110</v>
      </c>
    </row>
    <row r="466" spans="1:11" ht="16.5">
      <c r="A466" s="419"/>
      <c r="B466" s="502" t="s">
        <v>657</v>
      </c>
      <c r="C466" t="s">
        <v>759</v>
      </c>
      <c r="D466" t="s">
        <v>585</v>
      </c>
      <c r="E466" t="s">
        <v>1043</v>
      </c>
      <c r="F466" s="362" t="s">
        <v>1110</v>
      </c>
      <c r="G466" s="362" t="s">
        <v>1110</v>
      </c>
      <c r="I466" t="s">
        <v>499</v>
      </c>
      <c r="J466" s="363">
        <v>37352.98583464494</v>
      </c>
      <c r="K466" t="s">
        <v>1110</v>
      </c>
    </row>
    <row r="467" spans="1:11" ht="16.5">
      <c r="A467" s="419"/>
      <c r="B467" s="502" t="s">
        <v>657</v>
      </c>
      <c r="C467" t="s">
        <v>761</v>
      </c>
      <c r="D467" t="s">
        <v>627</v>
      </c>
      <c r="E467" t="s">
        <v>1038</v>
      </c>
      <c r="F467" t="s">
        <v>1113</v>
      </c>
      <c r="G467" t="s">
        <v>1113</v>
      </c>
      <c r="H467" t="s">
        <v>761</v>
      </c>
      <c r="I467" t="s">
        <v>499</v>
      </c>
      <c r="J467" s="363">
        <v>36796.565132858064</v>
      </c>
      <c r="K467" t="s">
        <v>1110</v>
      </c>
    </row>
    <row r="468" spans="1:11" ht="16.5">
      <c r="A468" s="419"/>
      <c r="B468" s="502" t="s">
        <v>657</v>
      </c>
      <c r="C468" t="s">
        <v>761</v>
      </c>
      <c r="D468" t="s">
        <v>585</v>
      </c>
      <c r="E468" t="s">
        <v>1111</v>
      </c>
      <c r="F468" t="s">
        <v>1113</v>
      </c>
      <c r="G468" t="s">
        <v>1113</v>
      </c>
      <c r="H468" t="s">
        <v>761</v>
      </c>
      <c r="I468" t="s">
        <v>499</v>
      </c>
      <c r="J468" s="363">
        <v>157574.17831682251</v>
      </c>
      <c r="K468" t="s">
        <v>1110</v>
      </c>
    </row>
    <row r="469" spans="1:11" ht="16.5">
      <c r="A469" s="419"/>
      <c r="B469" s="502" t="s">
        <v>657</v>
      </c>
      <c r="C469" t="s">
        <v>761</v>
      </c>
      <c r="D469" t="s">
        <v>585</v>
      </c>
      <c r="E469" t="s">
        <v>1038</v>
      </c>
      <c r="F469" t="s">
        <v>1113</v>
      </c>
      <c r="G469" t="s">
        <v>1113</v>
      </c>
      <c r="H469" t="s">
        <v>761</v>
      </c>
      <c r="I469" t="s">
        <v>499</v>
      </c>
      <c r="J469" s="363">
        <v>48519.238959355614</v>
      </c>
      <c r="K469" t="s">
        <v>1110</v>
      </c>
    </row>
    <row r="470" spans="1:11" ht="16.5">
      <c r="A470" s="419"/>
      <c r="B470" s="502" t="s">
        <v>657</v>
      </c>
      <c r="C470" t="s">
        <v>761</v>
      </c>
      <c r="D470" t="s">
        <v>585</v>
      </c>
      <c r="E470" t="s">
        <v>1049</v>
      </c>
      <c r="F470" t="s">
        <v>1113</v>
      </c>
      <c r="G470" t="s">
        <v>1113</v>
      </c>
      <c r="H470" t="s">
        <v>761</v>
      </c>
      <c r="I470" t="s">
        <v>499</v>
      </c>
      <c r="J470" s="363">
        <v>93583.955189334316</v>
      </c>
      <c r="K470" t="s">
        <v>1110</v>
      </c>
    </row>
    <row r="471" spans="1:11" ht="16.5">
      <c r="A471" s="419"/>
      <c r="B471" s="502" t="s">
        <v>657</v>
      </c>
      <c r="C471" t="s">
        <v>761</v>
      </c>
      <c r="D471" t="s">
        <v>585</v>
      </c>
      <c r="E471" t="s">
        <v>1041</v>
      </c>
      <c r="F471" t="s">
        <v>1113</v>
      </c>
      <c r="G471" t="s">
        <v>1113</v>
      </c>
      <c r="H471" t="s">
        <v>761</v>
      </c>
      <c r="I471" t="s">
        <v>499</v>
      </c>
      <c r="J471" s="363">
        <v>114848.71771132301</v>
      </c>
      <c r="K471" t="s">
        <v>1110</v>
      </c>
    </row>
    <row r="472" spans="1:11" ht="16.5">
      <c r="A472" s="419"/>
      <c r="B472" s="502" t="s">
        <v>657</v>
      </c>
      <c r="C472" t="s">
        <v>761</v>
      </c>
      <c r="D472" t="s">
        <v>585</v>
      </c>
      <c r="E472" t="s">
        <v>1112</v>
      </c>
      <c r="F472" t="s">
        <v>1113</v>
      </c>
      <c r="G472" t="s">
        <v>1113</v>
      </c>
      <c r="H472" t="s">
        <v>761</v>
      </c>
      <c r="I472" t="s">
        <v>499</v>
      </c>
      <c r="J472" s="363">
        <v>0</v>
      </c>
      <c r="K472" t="s">
        <v>1110</v>
      </c>
    </row>
    <row r="473" spans="1:11" ht="16.5">
      <c r="A473" s="419"/>
      <c r="B473" s="502" t="s">
        <v>657</v>
      </c>
      <c r="C473" t="s">
        <v>761</v>
      </c>
      <c r="D473" t="s">
        <v>585</v>
      </c>
      <c r="E473" t="s">
        <v>1043</v>
      </c>
      <c r="F473" t="s">
        <v>1113</v>
      </c>
      <c r="G473" t="s">
        <v>1113</v>
      </c>
      <c r="H473" t="s">
        <v>761</v>
      </c>
      <c r="I473" t="s">
        <v>499</v>
      </c>
      <c r="J473" s="363">
        <v>2122.8219609295434</v>
      </c>
      <c r="K473" t="s">
        <v>1110</v>
      </c>
    </row>
    <row r="474" spans="1:11" ht="16.5">
      <c r="A474" s="419"/>
      <c r="B474" s="502" t="s">
        <v>657</v>
      </c>
      <c r="C474" t="s">
        <v>763</v>
      </c>
      <c r="D474" t="s">
        <v>627</v>
      </c>
      <c r="E474" t="s">
        <v>1074</v>
      </c>
      <c r="F474" t="s">
        <v>1113</v>
      </c>
      <c r="G474" t="s">
        <v>1113</v>
      </c>
      <c r="H474" t="s">
        <v>763</v>
      </c>
      <c r="I474" t="s">
        <v>499</v>
      </c>
      <c r="J474" s="363">
        <v>841.58874178316819</v>
      </c>
      <c r="K474" t="s">
        <v>1110</v>
      </c>
    </row>
    <row r="475" spans="1:11" ht="16.5">
      <c r="A475" s="419"/>
      <c r="B475" s="502" t="s">
        <v>657</v>
      </c>
      <c r="C475" t="s">
        <v>763</v>
      </c>
      <c r="D475" t="s">
        <v>627</v>
      </c>
      <c r="E475" t="s">
        <v>1038</v>
      </c>
      <c r="F475" t="s">
        <v>1113</v>
      </c>
      <c r="G475" t="s">
        <v>1113</v>
      </c>
      <c r="H475" t="s">
        <v>763</v>
      </c>
      <c r="I475" t="s">
        <v>499</v>
      </c>
      <c r="J475" s="363">
        <v>4302.4164429219518</v>
      </c>
      <c r="K475" t="s">
        <v>1110</v>
      </c>
    </row>
    <row r="476" spans="1:11" ht="16.5">
      <c r="A476" s="419"/>
      <c r="B476" s="502" t="s">
        <v>657</v>
      </c>
      <c r="C476" t="s">
        <v>763</v>
      </c>
      <c r="D476" t="s">
        <v>585</v>
      </c>
      <c r="E476" t="s">
        <v>1111</v>
      </c>
      <c r="F476" t="s">
        <v>1113</v>
      </c>
      <c r="G476" t="s">
        <v>1113</v>
      </c>
      <c r="H476" t="s">
        <v>763</v>
      </c>
      <c r="I476" t="s">
        <v>499</v>
      </c>
      <c r="J476" s="363">
        <v>21797.815017128043</v>
      </c>
      <c r="K476" t="s">
        <v>1110</v>
      </c>
    </row>
    <row r="477" spans="1:11" ht="16.5">
      <c r="A477" s="419"/>
      <c r="B477" s="502" t="s">
        <v>657</v>
      </c>
      <c r="C477" t="s">
        <v>763</v>
      </c>
      <c r="D477" t="s">
        <v>585</v>
      </c>
      <c r="E477" t="s">
        <v>1038</v>
      </c>
      <c r="F477" t="s">
        <v>1113</v>
      </c>
      <c r="G477" t="s">
        <v>1113</v>
      </c>
      <c r="H477" t="s">
        <v>763</v>
      </c>
      <c r="I477" t="s">
        <v>499</v>
      </c>
      <c r="J477" s="363">
        <v>920.0351819275993</v>
      </c>
      <c r="K477" t="s">
        <v>1110</v>
      </c>
    </row>
    <row r="478" spans="1:11" ht="16.5">
      <c r="A478" s="419"/>
      <c r="B478" s="502" t="s">
        <v>657</v>
      </c>
      <c r="C478" t="s">
        <v>763</v>
      </c>
      <c r="D478" t="s">
        <v>585</v>
      </c>
      <c r="E478" t="s">
        <v>1049</v>
      </c>
      <c r="F478" t="s">
        <v>1113</v>
      </c>
      <c r="G478" t="s">
        <v>1113</v>
      </c>
      <c r="H478" t="s">
        <v>763</v>
      </c>
      <c r="I478" t="s">
        <v>499</v>
      </c>
      <c r="J478" s="363">
        <v>3194.1486899361171</v>
      </c>
      <c r="K478" t="s">
        <v>1110</v>
      </c>
    </row>
    <row r="479" spans="1:11" ht="16.5">
      <c r="A479" s="419"/>
      <c r="B479" s="502" t="s">
        <v>657</v>
      </c>
      <c r="C479" t="s">
        <v>763</v>
      </c>
      <c r="D479" t="s">
        <v>585</v>
      </c>
      <c r="E479" t="s">
        <v>1041</v>
      </c>
      <c r="F479" t="s">
        <v>1113</v>
      </c>
      <c r="G479" t="s">
        <v>1113</v>
      </c>
      <c r="H479" t="s">
        <v>763</v>
      </c>
      <c r="I479" t="s">
        <v>499</v>
      </c>
      <c r="J479" s="363">
        <v>5905.453198777891</v>
      </c>
      <c r="K479" t="s">
        <v>1110</v>
      </c>
    </row>
    <row r="480" spans="1:11" ht="16.5">
      <c r="A480" s="419"/>
      <c r="B480" s="502" t="s">
        <v>657</v>
      </c>
      <c r="C480" t="s">
        <v>763</v>
      </c>
      <c r="D480" t="s">
        <v>585</v>
      </c>
      <c r="E480" t="s">
        <v>1043</v>
      </c>
      <c r="F480" t="s">
        <v>1113</v>
      </c>
      <c r="G480" t="s">
        <v>1113</v>
      </c>
      <c r="H480" t="s">
        <v>763</v>
      </c>
      <c r="I480" t="s">
        <v>499</v>
      </c>
      <c r="J480" s="363">
        <v>0</v>
      </c>
      <c r="K480" t="s">
        <v>1110</v>
      </c>
    </row>
    <row r="481" spans="1:11" ht="16.5">
      <c r="A481" s="419"/>
      <c r="B481" s="502" t="s">
        <v>657</v>
      </c>
      <c r="C481" t="s">
        <v>765</v>
      </c>
      <c r="D481" t="s">
        <v>627</v>
      </c>
      <c r="E481" t="s">
        <v>1074</v>
      </c>
      <c r="F481" t="s">
        <v>1113</v>
      </c>
      <c r="G481" t="s">
        <v>1113</v>
      </c>
      <c r="H481" t="s">
        <v>765</v>
      </c>
      <c r="I481" t="s">
        <v>499</v>
      </c>
      <c r="J481" s="363">
        <v>23549.800944357004</v>
      </c>
      <c r="K481" t="s">
        <v>1110</v>
      </c>
    </row>
    <row r="482" spans="1:11" ht="16.5">
      <c r="A482" s="419"/>
      <c r="B482" s="502" t="s">
        <v>657</v>
      </c>
      <c r="C482" t="s">
        <v>765</v>
      </c>
      <c r="D482" t="s">
        <v>627</v>
      </c>
      <c r="E482" t="s">
        <v>1038</v>
      </c>
      <c r="F482" t="s">
        <v>1113</v>
      </c>
      <c r="G482" t="s">
        <v>1113</v>
      </c>
      <c r="H482" t="s">
        <v>765</v>
      </c>
      <c r="I482" t="s">
        <v>499</v>
      </c>
      <c r="J482" s="363">
        <v>355643.0330524951</v>
      </c>
      <c r="K482" t="s">
        <v>1110</v>
      </c>
    </row>
    <row r="483" spans="1:11" ht="16.5">
      <c r="A483" s="419"/>
      <c r="B483" s="502" t="s">
        <v>657</v>
      </c>
      <c r="C483" t="s">
        <v>765</v>
      </c>
      <c r="D483" t="s">
        <v>585</v>
      </c>
      <c r="E483" t="s">
        <v>1111</v>
      </c>
      <c r="F483" t="s">
        <v>1113</v>
      </c>
      <c r="G483" t="s">
        <v>1113</v>
      </c>
      <c r="H483" t="s">
        <v>765</v>
      </c>
      <c r="I483" t="s">
        <v>499</v>
      </c>
      <c r="J483" s="363">
        <v>144360.86473474678</v>
      </c>
      <c r="K483" t="s">
        <v>1110</v>
      </c>
    </row>
    <row r="484" spans="1:11" ht="16.5">
      <c r="A484" s="419"/>
      <c r="B484" s="502" t="s">
        <v>657</v>
      </c>
      <c r="C484" t="s">
        <v>765</v>
      </c>
      <c r="D484" t="s">
        <v>585</v>
      </c>
      <c r="E484" t="s">
        <v>1038</v>
      </c>
      <c r="F484" t="s">
        <v>1113</v>
      </c>
      <c r="G484" t="s">
        <v>1113</v>
      </c>
      <c r="H484" t="s">
        <v>765</v>
      </c>
      <c r="I484" t="s">
        <v>499</v>
      </c>
      <c r="J484" s="363">
        <v>0</v>
      </c>
      <c r="K484" t="s">
        <v>1110</v>
      </c>
    </row>
    <row r="485" spans="1:11" ht="16.5">
      <c r="A485" s="419"/>
      <c r="B485" s="502" t="s">
        <v>657</v>
      </c>
      <c r="C485" t="s">
        <v>765</v>
      </c>
      <c r="D485" t="s">
        <v>585</v>
      </c>
      <c r="E485" t="s">
        <v>1049</v>
      </c>
      <c r="F485" t="s">
        <v>1113</v>
      </c>
      <c r="G485" t="s">
        <v>1113</v>
      </c>
      <c r="H485" t="s">
        <v>765</v>
      </c>
      <c r="I485" t="s">
        <v>499</v>
      </c>
      <c r="J485" s="363">
        <v>0</v>
      </c>
      <c r="K485" t="s">
        <v>1110</v>
      </c>
    </row>
    <row r="486" spans="1:11" ht="16.5">
      <c r="A486" s="419"/>
      <c r="B486" s="502" t="s">
        <v>657</v>
      </c>
      <c r="C486" t="s">
        <v>765</v>
      </c>
      <c r="D486" t="s">
        <v>585</v>
      </c>
      <c r="E486" t="s">
        <v>1041</v>
      </c>
      <c r="F486" t="s">
        <v>1113</v>
      </c>
      <c r="G486" t="s">
        <v>1113</v>
      </c>
      <c r="H486" t="s">
        <v>765</v>
      </c>
      <c r="I486" t="s">
        <v>499</v>
      </c>
      <c r="J486" s="363">
        <v>30915.655957781684</v>
      </c>
      <c r="K486" t="s">
        <v>1110</v>
      </c>
    </row>
    <row r="487" spans="1:11" ht="16.5">
      <c r="A487" s="419"/>
      <c r="B487" s="502" t="s">
        <v>657</v>
      </c>
      <c r="C487" t="s">
        <v>765</v>
      </c>
      <c r="D487" t="s">
        <v>585</v>
      </c>
      <c r="E487" t="s">
        <v>1043</v>
      </c>
      <c r="F487" t="s">
        <v>1113</v>
      </c>
      <c r="G487" t="s">
        <v>1113</v>
      </c>
      <c r="H487" t="s">
        <v>765</v>
      </c>
      <c r="I487" t="s">
        <v>499</v>
      </c>
      <c r="J487" s="363">
        <v>0</v>
      </c>
      <c r="K487" t="s">
        <v>1110</v>
      </c>
    </row>
    <row r="488" spans="1:11" ht="16.5">
      <c r="A488" s="419"/>
      <c r="B488" s="502" t="s">
        <v>657</v>
      </c>
      <c r="C488" t="s">
        <v>767</v>
      </c>
      <c r="D488" t="s">
        <v>627</v>
      </c>
      <c r="E488" t="s">
        <v>1038</v>
      </c>
      <c r="F488" t="s">
        <v>1113</v>
      </c>
      <c r="G488" t="s">
        <v>1113</v>
      </c>
      <c r="H488" t="s">
        <v>767</v>
      </c>
      <c r="I488" t="s">
        <v>499</v>
      </c>
      <c r="J488" s="363">
        <v>0</v>
      </c>
      <c r="K488" t="s">
        <v>1110</v>
      </c>
    </row>
    <row r="489" spans="1:11" ht="16.5">
      <c r="A489" s="419"/>
      <c r="B489" s="502" t="s">
        <v>657</v>
      </c>
      <c r="C489" t="s">
        <v>767</v>
      </c>
      <c r="D489" t="s">
        <v>585</v>
      </c>
      <c r="E489" t="s">
        <v>1111</v>
      </c>
      <c r="F489" t="s">
        <v>1113</v>
      </c>
      <c r="G489" t="s">
        <v>1113</v>
      </c>
      <c r="H489" t="s">
        <v>767</v>
      </c>
      <c r="I489" t="s">
        <v>499</v>
      </c>
      <c r="J489" s="363">
        <v>1217.7390982316451</v>
      </c>
      <c r="K489" t="s">
        <v>1110</v>
      </c>
    </row>
    <row r="490" spans="1:11" ht="16.5">
      <c r="A490" s="419"/>
      <c r="B490" s="502" t="s">
        <v>657</v>
      </c>
      <c r="C490" t="s">
        <v>767</v>
      </c>
      <c r="D490" t="s">
        <v>585</v>
      </c>
      <c r="E490" t="s">
        <v>1038</v>
      </c>
      <c r="F490" t="s">
        <v>1113</v>
      </c>
      <c r="G490" t="s">
        <v>1113</v>
      </c>
      <c r="H490" t="s">
        <v>767</v>
      </c>
      <c r="I490" t="s">
        <v>499</v>
      </c>
      <c r="J490" s="363">
        <v>0</v>
      </c>
      <c r="K490" t="s">
        <v>1110</v>
      </c>
    </row>
    <row r="491" spans="1:11" ht="16.5">
      <c r="A491" s="419"/>
      <c r="B491" s="502" t="s">
        <v>657</v>
      </c>
      <c r="C491" t="s">
        <v>767</v>
      </c>
      <c r="D491" t="s">
        <v>585</v>
      </c>
      <c r="E491" t="s">
        <v>1049</v>
      </c>
      <c r="F491" t="s">
        <v>1113</v>
      </c>
      <c r="G491" t="s">
        <v>1113</v>
      </c>
      <c r="H491" t="s">
        <v>767</v>
      </c>
      <c r="I491" t="s">
        <v>499</v>
      </c>
      <c r="J491" s="363">
        <v>0</v>
      </c>
      <c r="K491" t="s">
        <v>1110</v>
      </c>
    </row>
    <row r="492" spans="1:11" ht="16.5">
      <c r="A492" s="419"/>
      <c r="B492" s="502" t="s">
        <v>657</v>
      </c>
      <c r="C492" t="s">
        <v>767</v>
      </c>
      <c r="D492" t="s">
        <v>585</v>
      </c>
      <c r="E492" t="s">
        <v>1041</v>
      </c>
      <c r="F492" t="s">
        <v>1113</v>
      </c>
      <c r="G492" t="s">
        <v>1113</v>
      </c>
      <c r="H492" t="s">
        <v>767</v>
      </c>
      <c r="I492" t="s">
        <v>499</v>
      </c>
      <c r="J492" s="363">
        <v>46.29200999907416</v>
      </c>
      <c r="K492" t="s">
        <v>1110</v>
      </c>
    </row>
    <row r="493" spans="1:11" ht="16.5">
      <c r="A493" s="419"/>
      <c r="B493" s="502" t="s">
        <v>657</v>
      </c>
      <c r="C493" t="s">
        <v>767</v>
      </c>
      <c r="D493" t="s">
        <v>585</v>
      </c>
      <c r="E493" t="s">
        <v>1112</v>
      </c>
      <c r="F493" t="s">
        <v>1113</v>
      </c>
      <c r="G493" t="s">
        <v>1113</v>
      </c>
      <c r="H493" t="s">
        <v>767</v>
      </c>
      <c r="I493" t="s">
        <v>499</v>
      </c>
      <c r="J493" s="363">
        <v>0</v>
      </c>
      <c r="K493" t="s">
        <v>1110</v>
      </c>
    </row>
    <row r="494" spans="1:11" ht="16.5">
      <c r="A494" s="419"/>
      <c r="B494" s="502" t="s">
        <v>657</v>
      </c>
      <c r="C494" t="s">
        <v>767</v>
      </c>
      <c r="D494" t="s">
        <v>585</v>
      </c>
      <c r="E494" t="s">
        <v>1043</v>
      </c>
      <c r="F494" t="s">
        <v>1113</v>
      </c>
      <c r="G494" t="s">
        <v>1113</v>
      </c>
      <c r="H494" t="s">
        <v>767</v>
      </c>
      <c r="I494" t="s">
        <v>499</v>
      </c>
      <c r="J494" s="363">
        <v>0</v>
      </c>
      <c r="K494" t="s">
        <v>1110</v>
      </c>
    </row>
    <row r="495" spans="1:11" ht="16.5">
      <c r="A495" s="419"/>
      <c r="B495" s="502" t="s">
        <v>657</v>
      </c>
      <c r="C495" t="s">
        <v>769</v>
      </c>
      <c r="D495" t="s">
        <v>627</v>
      </c>
      <c r="E495" t="s">
        <v>1038</v>
      </c>
      <c r="F495" t="s">
        <v>1113</v>
      </c>
      <c r="G495" t="s">
        <v>1113</v>
      </c>
      <c r="H495" t="s">
        <v>769</v>
      </c>
      <c r="I495" t="s">
        <v>499</v>
      </c>
      <c r="J495" s="363">
        <v>23630.747153041382</v>
      </c>
      <c r="K495" t="s">
        <v>1110</v>
      </c>
    </row>
    <row r="496" spans="1:11" ht="16.5">
      <c r="A496" s="419"/>
      <c r="B496" s="502" t="s">
        <v>657</v>
      </c>
      <c r="C496" t="s">
        <v>769</v>
      </c>
      <c r="D496" t="s">
        <v>585</v>
      </c>
      <c r="E496" t="s">
        <v>1111</v>
      </c>
      <c r="F496" t="s">
        <v>1113</v>
      </c>
      <c r="G496" t="s">
        <v>1113</v>
      </c>
      <c r="H496" t="s">
        <v>769</v>
      </c>
      <c r="I496" t="s">
        <v>499</v>
      </c>
      <c r="J496" s="363">
        <v>0</v>
      </c>
      <c r="K496" t="s">
        <v>1110</v>
      </c>
    </row>
    <row r="497" spans="1:11" ht="16.5">
      <c r="A497" s="419"/>
      <c r="B497" s="502" t="s">
        <v>657</v>
      </c>
      <c r="C497" t="s">
        <v>769</v>
      </c>
      <c r="D497" t="s">
        <v>585</v>
      </c>
      <c r="E497" t="s">
        <v>1038</v>
      </c>
      <c r="F497" t="s">
        <v>1113</v>
      </c>
      <c r="G497" t="s">
        <v>1113</v>
      </c>
      <c r="H497" t="s">
        <v>769</v>
      </c>
      <c r="I497" t="s">
        <v>499</v>
      </c>
      <c r="J497" s="363">
        <v>9110.6749375057861</v>
      </c>
      <c r="K497" t="s">
        <v>1110</v>
      </c>
    </row>
    <row r="498" spans="1:11" ht="16.5">
      <c r="A498" s="419"/>
      <c r="B498" s="502" t="s">
        <v>657</v>
      </c>
      <c r="C498" t="s">
        <v>769</v>
      </c>
      <c r="D498" t="s">
        <v>585</v>
      </c>
      <c r="E498" t="s">
        <v>1049</v>
      </c>
      <c r="F498" t="s">
        <v>1113</v>
      </c>
      <c r="G498" t="s">
        <v>1113</v>
      </c>
      <c r="H498" t="s">
        <v>769</v>
      </c>
      <c r="I498" t="s">
        <v>499</v>
      </c>
      <c r="J498" s="363">
        <v>0</v>
      </c>
      <c r="K498" t="s">
        <v>1110</v>
      </c>
    </row>
    <row r="499" spans="1:11" ht="16.5">
      <c r="A499" s="419"/>
      <c r="B499" s="502" t="s">
        <v>657</v>
      </c>
      <c r="C499" t="s">
        <v>769</v>
      </c>
      <c r="D499" t="s">
        <v>585</v>
      </c>
      <c r="E499" t="s">
        <v>1041</v>
      </c>
      <c r="F499" t="s">
        <v>1113</v>
      </c>
      <c r="G499" t="s">
        <v>1113</v>
      </c>
      <c r="H499" t="s">
        <v>769</v>
      </c>
      <c r="I499" t="s">
        <v>499</v>
      </c>
      <c r="J499" s="363">
        <v>0</v>
      </c>
      <c r="K499" t="s">
        <v>1110</v>
      </c>
    </row>
    <row r="500" spans="1:11" ht="16.5">
      <c r="A500" s="419"/>
      <c r="B500" s="502" t="s">
        <v>657</v>
      </c>
      <c r="C500" t="s">
        <v>769</v>
      </c>
      <c r="D500" t="s">
        <v>585</v>
      </c>
      <c r="E500" t="s">
        <v>1043</v>
      </c>
      <c r="F500" t="s">
        <v>1113</v>
      </c>
      <c r="G500" t="s">
        <v>1113</v>
      </c>
      <c r="H500" t="s">
        <v>769</v>
      </c>
      <c r="I500" t="s">
        <v>499</v>
      </c>
      <c r="J500" s="363">
        <v>0</v>
      </c>
      <c r="K500" t="s">
        <v>1110</v>
      </c>
    </row>
    <row r="501" spans="1:11" ht="16.5">
      <c r="A501" s="419"/>
      <c r="B501" s="502" t="s">
        <v>657</v>
      </c>
      <c r="C501" t="s">
        <v>771</v>
      </c>
      <c r="D501" t="s">
        <v>627</v>
      </c>
      <c r="E501" t="s">
        <v>1038</v>
      </c>
      <c r="F501" t="s">
        <v>1113</v>
      </c>
      <c r="G501" t="s">
        <v>1113</v>
      </c>
      <c r="H501" t="s">
        <v>771</v>
      </c>
      <c r="I501" t="s">
        <v>499</v>
      </c>
      <c r="J501" s="363">
        <v>0</v>
      </c>
      <c r="K501" t="s">
        <v>1110</v>
      </c>
    </row>
    <row r="502" spans="1:11" ht="16.5">
      <c r="A502" s="419"/>
      <c r="B502" s="502" t="s">
        <v>657</v>
      </c>
      <c r="C502" t="s">
        <v>771</v>
      </c>
      <c r="D502" t="s">
        <v>585</v>
      </c>
      <c r="E502" t="s">
        <v>1111</v>
      </c>
      <c r="F502" t="s">
        <v>1113</v>
      </c>
      <c r="G502" t="s">
        <v>1113</v>
      </c>
      <c r="H502" t="s">
        <v>771</v>
      </c>
      <c r="I502" t="s">
        <v>499</v>
      </c>
      <c r="J502" s="363">
        <v>40770.132395148597</v>
      </c>
      <c r="K502" t="s">
        <v>1110</v>
      </c>
    </row>
    <row r="503" spans="1:11" ht="16.5">
      <c r="A503" s="419"/>
      <c r="B503" s="502" t="s">
        <v>657</v>
      </c>
      <c r="C503" t="s">
        <v>771</v>
      </c>
      <c r="D503" t="s">
        <v>585</v>
      </c>
      <c r="E503" t="s">
        <v>1038</v>
      </c>
      <c r="F503" t="s">
        <v>1113</v>
      </c>
      <c r="G503" t="s">
        <v>1113</v>
      </c>
      <c r="H503" t="s">
        <v>771</v>
      </c>
      <c r="I503" t="s">
        <v>499</v>
      </c>
      <c r="J503" s="363">
        <v>24749.763910749003</v>
      </c>
      <c r="K503" t="s">
        <v>1110</v>
      </c>
    </row>
    <row r="504" spans="1:11" ht="16.5">
      <c r="A504" s="419"/>
      <c r="B504" s="502" t="s">
        <v>657</v>
      </c>
      <c r="C504" t="s">
        <v>771</v>
      </c>
      <c r="D504" t="s">
        <v>585</v>
      </c>
      <c r="E504" t="s">
        <v>1049</v>
      </c>
      <c r="F504" t="s">
        <v>1113</v>
      </c>
      <c r="G504" t="s">
        <v>1113</v>
      </c>
      <c r="H504" t="s">
        <v>771</v>
      </c>
      <c r="I504" t="s">
        <v>499</v>
      </c>
      <c r="J504" s="363">
        <v>0</v>
      </c>
      <c r="K504" t="s">
        <v>1110</v>
      </c>
    </row>
    <row r="505" spans="1:11" ht="16.5">
      <c r="A505" s="419"/>
      <c r="B505" s="502" t="s">
        <v>657</v>
      </c>
      <c r="C505" t="s">
        <v>771</v>
      </c>
      <c r="D505" t="s">
        <v>585</v>
      </c>
      <c r="E505" t="s">
        <v>1041</v>
      </c>
      <c r="F505" t="s">
        <v>1113</v>
      </c>
      <c r="G505" t="s">
        <v>1113</v>
      </c>
      <c r="H505" t="s">
        <v>771</v>
      </c>
      <c r="I505" t="s">
        <v>499</v>
      </c>
      <c r="J505" s="363">
        <v>6858.1427645588365</v>
      </c>
      <c r="K505" t="s">
        <v>1110</v>
      </c>
    </row>
    <row r="506" spans="1:11" ht="16.5">
      <c r="A506" s="419"/>
      <c r="B506" s="502" t="s">
        <v>657</v>
      </c>
      <c r="C506" t="s">
        <v>771</v>
      </c>
      <c r="D506" t="s">
        <v>585</v>
      </c>
      <c r="E506" t="s">
        <v>1043</v>
      </c>
      <c r="F506" t="s">
        <v>1113</v>
      </c>
      <c r="G506" t="s">
        <v>1113</v>
      </c>
      <c r="H506" t="s">
        <v>771</v>
      </c>
      <c r="I506" t="s">
        <v>499</v>
      </c>
      <c r="J506" s="363">
        <v>49437.857605777237</v>
      </c>
      <c r="K506" t="s">
        <v>1110</v>
      </c>
    </row>
    <row r="507" spans="1:11" ht="16.5">
      <c r="A507" s="419"/>
      <c r="B507" s="502" t="s">
        <v>657</v>
      </c>
      <c r="C507" t="s">
        <v>672</v>
      </c>
      <c r="D507" t="s">
        <v>627</v>
      </c>
      <c r="E507" t="s">
        <v>1074</v>
      </c>
      <c r="F507" t="s">
        <v>1113</v>
      </c>
      <c r="G507" t="s">
        <v>1113</v>
      </c>
      <c r="H507" t="s">
        <v>672</v>
      </c>
      <c r="I507" t="s">
        <v>499</v>
      </c>
      <c r="J507" s="363">
        <v>1926.340153689473</v>
      </c>
      <c r="K507" t="s">
        <v>1110</v>
      </c>
    </row>
    <row r="508" spans="1:11" ht="16.5">
      <c r="A508" s="419"/>
      <c r="B508" s="502" t="s">
        <v>657</v>
      </c>
      <c r="C508" t="s">
        <v>672</v>
      </c>
      <c r="D508" t="s">
        <v>627</v>
      </c>
      <c r="E508" t="s">
        <v>1038</v>
      </c>
      <c r="F508" t="s">
        <v>1113</v>
      </c>
      <c r="G508" t="s">
        <v>1113</v>
      </c>
      <c r="H508" t="s">
        <v>672</v>
      </c>
      <c r="I508" t="s">
        <v>499</v>
      </c>
      <c r="J508" s="363">
        <v>13818.850106471622</v>
      </c>
      <c r="K508" t="s">
        <v>1110</v>
      </c>
    </row>
    <row r="509" spans="1:11" ht="16.5">
      <c r="A509" s="419"/>
      <c r="B509" s="502" t="s">
        <v>657</v>
      </c>
      <c r="C509" t="s">
        <v>672</v>
      </c>
      <c r="D509" t="s">
        <v>585</v>
      </c>
      <c r="E509" t="s">
        <v>1074</v>
      </c>
      <c r="F509" t="s">
        <v>1113</v>
      </c>
      <c r="G509" t="s">
        <v>1113</v>
      </c>
      <c r="H509" t="s">
        <v>672</v>
      </c>
      <c r="I509" t="s">
        <v>499</v>
      </c>
      <c r="J509" s="363">
        <v>222.20164799555596</v>
      </c>
      <c r="K509" t="s">
        <v>1110</v>
      </c>
    </row>
    <row r="510" spans="1:11" ht="16.5">
      <c r="A510" s="419"/>
      <c r="B510" s="502" t="s">
        <v>657</v>
      </c>
      <c r="C510" t="s">
        <v>672</v>
      </c>
      <c r="D510" t="s">
        <v>585</v>
      </c>
      <c r="E510" t="s">
        <v>1111</v>
      </c>
      <c r="F510" t="s">
        <v>1113</v>
      </c>
      <c r="G510" t="s">
        <v>1113</v>
      </c>
      <c r="H510" t="s">
        <v>672</v>
      </c>
      <c r="I510" t="s">
        <v>499</v>
      </c>
      <c r="J510" s="363">
        <v>176145.0976761411</v>
      </c>
      <c r="K510" t="s">
        <v>1110</v>
      </c>
    </row>
    <row r="511" spans="1:11" ht="16.5">
      <c r="A511" s="419"/>
      <c r="B511" s="502" t="s">
        <v>657</v>
      </c>
      <c r="C511" t="s">
        <v>672</v>
      </c>
      <c r="D511" t="s">
        <v>585</v>
      </c>
      <c r="E511" t="s">
        <v>1038</v>
      </c>
      <c r="F511" t="s">
        <v>1113</v>
      </c>
      <c r="G511" t="s">
        <v>1113</v>
      </c>
      <c r="H511" t="s">
        <v>672</v>
      </c>
      <c r="I511" t="s">
        <v>499</v>
      </c>
      <c r="J511" s="363">
        <v>9539.468567725211</v>
      </c>
      <c r="K511" t="s">
        <v>1110</v>
      </c>
    </row>
    <row r="512" spans="1:11" ht="16.5">
      <c r="A512" s="419"/>
      <c r="B512" s="502" t="s">
        <v>657</v>
      </c>
      <c r="C512" t="s">
        <v>672</v>
      </c>
      <c r="D512" t="s">
        <v>585</v>
      </c>
      <c r="E512" t="s">
        <v>1049</v>
      </c>
      <c r="F512" t="s">
        <v>1113</v>
      </c>
      <c r="G512" t="s">
        <v>1113</v>
      </c>
      <c r="H512" t="s">
        <v>672</v>
      </c>
      <c r="I512" t="s">
        <v>499</v>
      </c>
      <c r="J512" s="363">
        <v>10865.910563836682</v>
      </c>
      <c r="K512" t="s">
        <v>1110</v>
      </c>
    </row>
    <row r="513" spans="1:11" ht="16.5">
      <c r="A513" s="419"/>
      <c r="B513" s="502" t="s">
        <v>657</v>
      </c>
      <c r="C513" t="s">
        <v>672</v>
      </c>
      <c r="D513" t="s">
        <v>585</v>
      </c>
      <c r="E513" t="s">
        <v>1041</v>
      </c>
      <c r="F513" t="s">
        <v>1113</v>
      </c>
      <c r="G513" t="s">
        <v>1113</v>
      </c>
      <c r="H513" t="s">
        <v>672</v>
      </c>
      <c r="I513" t="s">
        <v>499</v>
      </c>
      <c r="J513" s="363">
        <v>255519.02601610959</v>
      </c>
      <c r="K513" t="s">
        <v>1110</v>
      </c>
    </row>
    <row r="514" spans="1:11" ht="16.5">
      <c r="A514" s="419"/>
      <c r="B514" s="502" t="s">
        <v>657</v>
      </c>
      <c r="C514" t="s">
        <v>672</v>
      </c>
      <c r="D514" t="s">
        <v>585</v>
      </c>
      <c r="E514" t="s">
        <v>1043</v>
      </c>
      <c r="F514" t="s">
        <v>1113</v>
      </c>
      <c r="G514" t="s">
        <v>1113</v>
      </c>
      <c r="H514" t="s">
        <v>672</v>
      </c>
      <c r="I514" t="s">
        <v>499</v>
      </c>
      <c r="J514" s="363">
        <v>334.3301546153134</v>
      </c>
      <c r="K514" t="s">
        <v>1110</v>
      </c>
    </row>
    <row r="515" spans="1:11" ht="16.5">
      <c r="A515" s="419"/>
      <c r="B515" s="502" t="s">
        <v>657</v>
      </c>
      <c r="C515" t="s">
        <v>773</v>
      </c>
      <c r="D515" t="s">
        <v>627</v>
      </c>
      <c r="E515" t="s">
        <v>1038</v>
      </c>
      <c r="F515" t="s">
        <v>1113</v>
      </c>
      <c r="G515" t="s">
        <v>1113</v>
      </c>
      <c r="H515" t="s">
        <v>773</v>
      </c>
      <c r="I515" t="s">
        <v>499</v>
      </c>
      <c r="J515" s="363">
        <v>4985.9364873622808</v>
      </c>
      <c r="K515" t="s">
        <v>1110</v>
      </c>
    </row>
    <row r="516" spans="1:11" ht="16.5">
      <c r="A516" s="419"/>
      <c r="B516" s="502" t="s">
        <v>657</v>
      </c>
      <c r="C516" t="s">
        <v>773</v>
      </c>
      <c r="D516" t="s">
        <v>585</v>
      </c>
      <c r="E516" t="s">
        <v>1111</v>
      </c>
      <c r="F516" t="s">
        <v>1113</v>
      </c>
      <c r="G516" t="s">
        <v>1113</v>
      </c>
      <c r="H516" t="s">
        <v>773</v>
      </c>
      <c r="I516" t="s">
        <v>499</v>
      </c>
      <c r="J516" s="363">
        <v>3569.1880381446163</v>
      </c>
      <c r="K516" t="s">
        <v>1110</v>
      </c>
    </row>
    <row r="517" spans="1:11" ht="16.5">
      <c r="A517" s="419"/>
      <c r="B517" s="502" t="s">
        <v>657</v>
      </c>
      <c r="C517" t="s">
        <v>773</v>
      </c>
      <c r="D517" t="s">
        <v>585</v>
      </c>
      <c r="E517" t="s">
        <v>1038</v>
      </c>
      <c r="F517" t="s">
        <v>1113</v>
      </c>
      <c r="G517" t="s">
        <v>1113</v>
      </c>
      <c r="H517" t="s">
        <v>773</v>
      </c>
      <c r="I517" t="s">
        <v>499</v>
      </c>
      <c r="J517" s="363">
        <v>0</v>
      </c>
      <c r="K517" t="s">
        <v>1110</v>
      </c>
    </row>
    <row r="518" spans="1:11" ht="16.5">
      <c r="A518" s="419"/>
      <c r="B518" s="502" t="s">
        <v>657</v>
      </c>
      <c r="C518" t="s">
        <v>773</v>
      </c>
      <c r="D518" t="s">
        <v>585</v>
      </c>
      <c r="E518" t="s">
        <v>1049</v>
      </c>
      <c r="F518" t="s">
        <v>1113</v>
      </c>
      <c r="G518" t="s">
        <v>1113</v>
      </c>
      <c r="H518" t="s">
        <v>773</v>
      </c>
      <c r="I518" t="s">
        <v>499</v>
      </c>
      <c r="J518" s="363">
        <v>0</v>
      </c>
      <c r="K518" t="s">
        <v>1110</v>
      </c>
    </row>
    <row r="519" spans="1:11" ht="16.5">
      <c r="A519" s="419"/>
      <c r="B519" s="502" t="s">
        <v>657</v>
      </c>
      <c r="C519" t="s">
        <v>773</v>
      </c>
      <c r="D519" t="s">
        <v>585</v>
      </c>
      <c r="E519" t="s">
        <v>1041</v>
      </c>
      <c r="F519" t="s">
        <v>1113</v>
      </c>
      <c r="G519" t="s">
        <v>1113</v>
      </c>
      <c r="H519" t="s">
        <v>773</v>
      </c>
      <c r="I519" t="s">
        <v>499</v>
      </c>
      <c r="J519" s="363">
        <v>0</v>
      </c>
      <c r="K519" t="s">
        <v>1110</v>
      </c>
    </row>
    <row r="520" spans="1:11" ht="16.5">
      <c r="A520" s="419"/>
      <c r="B520" s="502" t="s">
        <v>657</v>
      </c>
      <c r="C520" t="s">
        <v>773</v>
      </c>
      <c r="D520" t="s">
        <v>585</v>
      </c>
      <c r="E520" t="s">
        <v>1043</v>
      </c>
      <c r="F520" t="s">
        <v>1113</v>
      </c>
      <c r="G520" t="s">
        <v>1113</v>
      </c>
      <c r="H520" t="s">
        <v>773</v>
      </c>
      <c r="I520" t="s">
        <v>499</v>
      </c>
      <c r="J520" s="363">
        <v>0</v>
      </c>
      <c r="K520" t="s">
        <v>1110</v>
      </c>
    </row>
    <row r="521" spans="1:11" ht="16.5">
      <c r="A521" s="419"/>
      <c r="B521" s="502" t="s">
        <v>657</v>
      </c>
      <c r="C521" t="s">
        <v>776</v>
      </c>
      <c r="D521" t="s">
        <v>627</v>
      </c>
      <c r="E521" t="s">
        <v>1074</v>
      </c>
      <c r="F521" t="s">
        <v>1113</v>
      </c>
      <c r="G521" t="s">
        <v>1113</v>
      </c>
      <c r="H521" t="s">
        <v>776</v>
      </c>
      <c r="I521" t="s">
        <v>499</v>
      </c>
      <c r="J521" s="363">
        <v>92.584019998148321</v>
      </c>
      <c r="K521" t="s">
        <v>1110</v>
      </c>
    </row>
    <row r="522" spans="1:11" ht="16.5">
      <c r="A522" s="419"/>
      <c r="B522" s="502" t="s">
        <v>657</v>
      </c>
      <c r="C522" t="s">
        <v>776</v>
      </c>
      <c r="D522" t="s">
        <v>627</v>
      </c>
      <c r="E522" t="s">
        <v>1038</v>
      </c>
      <c r="F522" t="s">
        <v>1113</v>
      </c>
      <c r="G522" t="s">
        <v>1113</v>
      </c>
      <c r="H522" t="s">
        <v>776</v>
      </c>
      <c r="I522" t="s">
        <v>499</v>
      </c>
      <c r="J522" s="363">
        <v>0</v>
      </c>
      <c r="K522" t="s">
        <v>1110</v>
      </c>
    </row>
    <row r="523" spans="1:11" ht="16.5">
      <c r="A523" s="419"/>
      <c r="B523" s="502" t="s">
        <v>657</v>
      </c>
      <c r="C523" t="s">
        <v>776</v>
      </c>
      <c r="D523" t="s">
        <v>585</v>
      </c>
      <c r="E523" t="s">
        <v>1111</v>
      </c>
      <c r="F523" t="s">
        <v>1113</v>
      </c>
      <c r="G523" t="s">
        <v>1113</v>
      </c>
      <c r="H523" t="s">
        <v>776</v>
      </c>
      <c r="I523" t="s">
        <v>499</v>
      </c>
      <c r="J523" s="363">
        <v>74961.633182112768</v>
      </c>
      <c r="K523" t="s">
        <v>1110</v>
      </c>
    </row>
    <row r="524" spans="1:11" ht="16.5">
      <c r="A524" s="419"/>
      <c r="B524" s="502" t="s">
        <v>657</v>
      </c>
      <c r="C524" t="s">
        <v>776</v>
      </c>
      <c r="D524" t="s">
        <v>585</v>
      </c>
      <c r="E524" t="s">
        <v>1038</v>
      </c>
      <c r="F524" t="s">
        <v>1113</v>
      </c>
      <c r="G524" t="s">
        <v>1113</v>
      </c>
      <c r="H524" t="s">
        <v>776</v>
      </c>
      <c r="I524" t="s">
        <v>499</v>
      </c>
      <c r="J524" s="363">
        <v>48479.437089158411</v>
      </c>
      <c r="K524" t="s">
        <v>1110</v>
      </c>
    </row>
    <row r="525" spans="1:11" ht="16.5">
      <c r="A525" s="419"/>
      <c r="B525" s="502" t="s">
        <v>657</v>
      </c>
      <c r="C525" t="s">
        <v>776</v>
      </c>
      <c r="D525" t="s">
        <v>585</v>
      </c>
      <c r="E525" t="s">
        <v>1049</v>
      </c>
      <c r="F525" t="s">
        <v>1113</v>
      </c>
      <c r="G525" t="s">
        <v>1113</v>
      </c>
      <c r="H525" t="s">
        <v>776</v>
      </c>
      <c r="I525" t="s">
        <v>499</v>
      </c>
      <c r="J525" s="363">
        <v>0</v>
      </c>
      <c r="K525" t="s">
        <v>1110</v>
      </c>
    </row>
    <row r="526" spans="1:11" ht="16.5">
      <c r="A526" s="419"/>
      <c r="B526" s="502" t="s">
        <v>657</v>
      </c>
      <c r="C526" t="s">
        <v>776</v>
      </c>
      <c r="D526" t="s">
        <v>585</v>
      </c>
      <c r="E526" t="s">
        <v>1041</v>
      </c>
      <c r="F526" t="s">
        <v>1113</v>
      </c>
      <c r="G526" t="s">
        <v>1113</v>
      </c>
      <c r="H526" t="s">
        <v>776</v>
      </c>
      <c r="I526" t="s">
        <v>499</v>
      </c>
      <c r="J526" s="363">
        <v>149432.17294694934</v>
      </c>
      <c r="K526" t="s">
        <v>1110</v>
      </c>
    </row>
    <row r="527" spans="1:11" ht="16.5">
      <c r="A527" s="419"/>
      <c r="B527" s="502" t="s">
        <v>657</v>
      </c>
      <c r="C527" t="s">
        <v>776</v>
      </c>
      <c r="D527" t="s">
        <v>585</v>
      </c>
      <c r="E527" t="s">
        <v>1043</v>
      </c>
      <c r="F527" t="s">
        <v>1113</v>
      </c>
      <c r="G527" t="s">
        <v>1113</v>
      </c>
      <c r="H527" t="s">
        <v>776</v>
      </c>
      <c r="I527" t="s">
        <v>499</v>
      </c>
      <c r="J527" s="363">
        <v>246455.55041199888</v>
      </c>
      <c r="K527" t="s">
        <v>1110</v>
      </c>
    </row>
    <row r="528" spans="1:11" ht="16.5">
      <c r="A528" s="419"/>
      <c r="B528" s="502" t="s">
        <v>657</v>
      </c>
      <c r="C528" t="s">
        <v>778</v>
      </c>
      <c r="D528" t="s">
        <v>627</v>
      </c>
      <c r="E528" t="s">
        <v>1038</v>
      </c>
      <c r="F528" t="s">
        <v>1113</v>
      </c>
      <c r="G528" t="s">
        <v>1113</v>
      </c>
      <c r="H528" t="s">
        <v>778</v>
      </c>
      <c r="I528" t="s">
        <v>499</v>
      </c>
      <c r="J528" s="363">
        <v>0</v>
      </c>
      <c r="K528" t="s">
        <v>1110</v>
      </c>
    </row>
    <row r="529" spans="1:11" ht="16.5">
      <c r="A529" s="419"/>
      <c r="B529" s="502" t="s">
        <v>657</v>
      </c>
      <c r="C529" t="s">
        <v>778</v>
      </c>
      <c r="D529" t="s">
        <v>585</v>
      </c>
      <c r="E529" t="s">
        <v>1111</v>
      </c>
      <c r="F529" t="s">
        <v>1113</v>
      </c>
      <c r="G529" t="s">
        <v>1113</v>
      </c>
      <c r="H529" t="s">
        <v>778</v>
      </c>
      <c r="I529" t="s">
        <v>499</v>
      </c>
      <c r="J529" s="363">
        <v>13709.212109989816</v>
      </c>
      <c r="K529" t="s">
        <v>1110</v>
      </c>
    </row>
    <row r="530" spans="1:11" ht="16.5">
      <c r="A530" s="419"/>
      <c r="B530" s="502" t="s">
        <v>657</v>
      </c>
      <c r="C530" t="s">
        <v>778</v>
      </c>
      <c r="D530" t="s">
        <v>585</v>
      </c>
      <c r="E530" t="s">
        <v>1038</v>
      </c>
      <c r="F530" t="s">
        <v>1113</v>
      </c>
      <c r="G530" t="s">
        <v>1113</v>
      </c>
      <c r="H530" t="s">
        <v>778</v>
      </c>
      <c r="I530" t="s">
        <v>499</v>
      </c>
      <c r="J530" s="363">
        <v>16760.98509397278</v>
      </c>
      <c r="K530" t="s">
        <v>1110</v>
      </c>
    </row>
    <row r="531" spans="1:11" ht="16.5">
      <c r="A531" s="419"/>
      <c r="B531" s="502" t="s">
        <v>657</v>
      </c>
      <c r="C531" t="s">
        <v>778</v>
      </c>
      <c r="D531" t="s">
        <v>585</v>
      </c>
      <c r="E531" t="s">
        <v>1049</v>
      </c>
      <c r="F531" t="s">
        <v>1113</v>
      </c>
      <c r="G531" t="s">
        <v>1113</v>
      </c>
      <c r="H531" t="s">
        <v>778</v>
      </c>
      <c r="I531" t="s">
        <v>499</v>
      </c>
      <c r="J531" s="363">
        <v>0</v>
      </c>
      <c r="K531" t="s">
        <v>1110</v>
      </c>
    </row>
    <row r="532" spans="1:11" ht="16.5">
      <c r="A532" s="419"/>
      <c r="B532" s="502" t="s">
        <v>657</v>
      </c>
      <c r="C532" t="s">
        <v>778</v>
      </c>
      <c r="D532" t="s">
        <v>585</v>
      </c>
      <c r="E532" t="s">
        <v>1041</v>
      </c>
      <c r="F532" t="s">
        <v>1113</v>
      </c>
      <c r="G532" t="s">
        <v>1113</v>
      </c>
      <c r="H532" t="s">
        <v>778</v>
      </c>
      <c r="I532" t="s">
        <v>499</v>
      </c>
      <c r="J532" s="363">
        <v>8144.9032496991013</v>
      </c>
      <c r="K532" t="s">
        <v>1110</v>
      </c>
    </row>
    <row r="533" spans="1:11" ht="16.5">
      <c r="A533" s="419"/>
      <c r="B533" s="502" t="s">
        <v>657</v>
      </c>
      <c r="C533" t="s">
        <v>778</v>
      </c>
      <c r="D533" t="s">
        <v>585</v>
      </c>
      <c r="E533" t="s">
        <v>1043</v>
      </c>
      <c r="F533" t="s">
        <v>1113</v>
      </c>
      <c r="G533" t="s">
        <v>1113</v>
      </c>
      <c r="H533" t="s">
        <v>778</v>
      </c>
      <c r="I533" t="s">
        <v>499</v>
      </c>
      <c r="J533" s="363">
        <v>33778.011295250435</v>
      </c>
      <c r="K533" t="s">
        <v>1110</v>
      </c>
    </row>
    <row r="534" spans="1:11" ht="16.5">
      <c r="A534" s="419"/>
      <c r="B534" s="502" t="s">
        <v>657</v>
      </c>
      <c r="C534" t="s">
        <v>780</v>
      </c>
      <c r="D534" t="s">
        <v>627</v>
      </c>
      <c r="E534" t="s">
        <v>1074</v>
      </c>
      <c r="F534" t="s">
        <v>1113</v>
      </c>
      <c r="G534" t="s">
        <v>1113</v>
      </c>
      <c r="H534" t="s">
        <v>780</v>
      </c>
      <c r="I534" t="s">
        <v>499</v>
      </c>
      <c r="J534" s="363">
        <v>92.584019998148321</v>
      </c>
      <c r="K534" t="s">
        <v>1110</v>
      </c>
    </row>
    <row r="535" spans="1:11" ht="16.5">
      <c r="A535" s="419"/>
      <c r="B535" s="502" t="s">
        <v>657</v>
      </c>
      <c r="C535" t="s">
        <v>780</v>
      </c>
      <c r="D535" t="s">
        <v>627</v>
      </c>
      <c r="E535" t="s">
        <v>1038</v>
      </c>
      <c r="F535" t="s">
        <v>1113</v>
      </c>
      <c r="G535" t="s">
        <v>1113</v>
      </c>
      <c r="H535" t="s">
        <v>780</v>
      </c>
      <c r="I535" t="s">
        <v>499</v>
      </c>
      <c r="J535" s="363">
        <v>0</v>
      </c>
      <c r="K535" t="s">
        <v>1110</v>
      </c>
    </row>
    <row r="536" spans="1:11" ht="16.5">
      <c r="A536" s="419"/>
      <c r="B536" s="502" t="s">
        <v>657</v>
      </c>
      <c r="C536" t="s">
        <v>780</v>
      </c>
      <c r="D536" t="s">
        <v>585</v>
      </c>
      <c r="E536" t="s">
        <v>1111</v>
      </c>
      <c r="F536" t="s">
        <v>1113</v>
      </c>
      <c r="G536" t="s">
        <v>1113</v>
      </c>
      <c r="H536" t="s">
        <v>780</v>
      </c>
      <c r="I536" t="s">
        <v>499</v>
      </c>
      <c r="J536" s="363">
        <v>114053.91167484492</v>
      </c>
      <c r="K536" t="s">
        <v>1110</v>
      </c>
    </row>
    <row r="537" spans="1:11" ht="16.5">
      <c r="A537" s="419"/>
      <c r="B537" s="502" t="s">
        <v>657</v>
      </c>
      <c r="C537" t="s">
        <v>780</v>
      </c>
      <c r="D537" t="s">
        <v>585</v>
      </c>
      <c r="E537" t="s">
        <v>1038</v>
      </c>
      <c r="F537" t="s">
        <v>1113</v>
      </c>
      <c r="G537" t="s">
        <v>1113</v>
      </c>
      <c r="H537" t="s">
        <v>780</v>
      </c>
      <c r="I537" t="s">
        <v>499</v>
      </c>
      <c r="J537" s="363">
        <v>16737.579853717249</v>
      </c>
      <c r="K537" t="s">
        <v>1110</v>
      </c>
    </row>
    <row r="538" spans="1:11" ht="16.5">
      <c r="A538" s="419"/>
      <c r="B538" s="502" t="s">
        <v>657</v>
      </c>
      <c r="C538" t="s">
        <v>780</v>
      </c>
      <c r="D538" t="s">
        <v>585</v>
      </c>
      <c r="E538" t="s">
        <v>1049</v>
      </c>
      <c r="F538" t="s">
        <v>1113</v>
      </c>
      <c r="G538" t="s">
        <v>1113</v>
      </c>
      <c r="H538" t="s">
        <v>780</v>
      </c>
      <c r="I538" t="s">
        <v>499</v>
      </c>
      <c r="J538" s="363">
        <v>0</v>
      </c>
      <c r="K538" t="s">
        <v>1110</v>
      </c>
    </row>
    <row r="539" spans="1:11" ht="16.5">
      <c r="A539" s="419"/>
      <c r="B539" s="502" t="s">
        <v>657</v>
      </c>
      <c r="C539" t="s">
        <v>780</v>
      </c>
      <c r="D539" t="s">
        <v>585</v>
      </c>
      <c r="E539" t="s">
        <v>1041</v>
      </c>
      <c r="F539" t="s">
        <v>1113</v>
      </c>
      <c r="G539" t="s">
        <v>1113</v>
      </c>
      <c r="H539" t="s">
        <v>780</v>
      </c>
      <c r="I539" t="s">
        <v>499</v>
      </c>
      <c r="J539" s="363">
        <v>158380.70549023239</v>
      </c>
      <c r="K539" t="s">
        <v>1110</v>
      </c>
    </row>
    <row r="540" spans="1:11" ht="16.5">
      <c r="A540" s="419"/>
      <c r="B540" s="502" t="s">
        <v>657</v>
      </c>
      <c r="C540" t="s">
        <v>780</v>
      </c>
      <c r="D540" t="s">
        <v>585</v>
      </c>
      <c r="E540" t="s">
        <v>1112</v>
      </c>
      <c r="F540" t="s">
        <v>1113</v>
      </c>
      <c r="G540" t="s">
        <v>1113</v>
      </c>
      <c r="H540" t="s">
        <v>780</v>
      </c>
      <c r="I540" t="s">
        <v>499</v>
      </c>
      <c r="J540" s="363">
        <v>0</v>
      </c>
      <c r="K540" t="s">
        <v>1110</v>
      </c>
    </row>
    <row r="541" spans="1:11" ht="16.5">
      <c r="A541" s="419"/>
      <c r="B541" s="502" t="s">
        <v>657</v>
      </c>
      <c r="C541" t="s">
        <v>780</v>
      </c>
      <c r="D541" t="s">
        <v>585</v>
      </c>
      <c r="E541" t="s">
        <v>1043</v>
      </c>
      <c r="F541" t="s">
        <v>1113</v>
      </c>
      <c r="G541" t="s">
        <v>1113</v>
      </c>
      <c r="H541" t="s">
        <v>780</v>
      </c>
      <c r="I541" t="s">
        <v>499</v>
      </c>
      <c r="J541" s="363">
        <v>49048.014072771039</v>
      </c>
      <c r="K541" t="s">
        <v>1110</v>
      </c>
    </row>
    <row r="542" spans="1:11" ht="16.5">
      <c r="A542" s="419"/>
      <c r="B542" s="502" t="s">
        <v>657</v>
      </c>
      <c r="C542" t="s">
        <v>784</v>
      </c>
      <c r="D542" t="s">
        <v>627</v>
      </c>
      <c r="E542" t="s">
        <v>1038</v>
      </c>
      <c r="F542" t="s">
        <v>1113</v>
      </c>
      <c r="G542" t="s">
        <v>1113</v>
      </c>
      <c r="H542" t="s">
        <v>784</v>
      </c>
      <c r="I542" t="s">
        <v>499</v>
      </c>
      <c r="J542" s="363">
        <v>59927.117859457452</v>
      </c>
      <c r="K542" t="s">
        <v>1110</v>
      </c>
    </row>
    <row r="543" spans="1:11" ht="16.5">
      <c r="A543" s="419"/>
      <c r="B543" s="502" t="s">
        <v>657</v>
      </c>
      <c r="C543" t="s">
        <v>784</v>
      </c>
      <c r="D543" t="s">
        <v>585</v>
      </c>
      <c r="E543" t="s">
        <v>1111</v>
      </c>
      <c r="F543" t="s">
        <v>1113</v>
      </c>
      <c r="G543" t="s">
        <v>1113</v>
      </c>
      <c r="H543" t="s">
        <v>784</v>
      </c>
      <c r="I543" t="s">
        <v>499</v>
      </c>
      <c r="J543" s="363">
        <v>106700.30552726598</v>
      </c>
      <c r="K543" t="s">
        <v>1110</v>
      </c>
    </row>
    <row r="544" spans="1:11" ht="16.5">
      <c r="A544" s="419"/>
      <c r="B544" s="502" t="s">
        <v>657</v>
      </c>
      <c r="C544" t="s">
        <v>784</v>
      </c>
      <c r="D544" t="s">
        <v>585</v>
      </c>
      <c r="E544" t="s">
        <v>1038</v>
      </c>
      <c r="F544" t="s">
        <v>1113</v>
      </c>
      <c r="G544" t="s">
        <v>1113</v>
      </c>
      <c r="H544" t="s">
        <v>784</v>
      </c>
      <c r="I544" t="s">
        <v>499</v>
      </c>
      <c r="J544" s="363">
        <v>59806.777150263864</v>
      </c>
      <c r="K544" t="s">
        <v>1110</v>
      </c>
    </row>
    <row r="545" spans="1:11" ht="16.5">
      <c r="A545" s="419"/>
      <c r="B545" s="502" t="s">
        <v>657</v>
      </c>
      <c r="C545" t="s">
        <v>784</v>
      </c>
      <c r="D545" t="s">
        <v>585</v>
      </c>
      <c r="E545" t="s">
        <v>1049</v>
      </c>
      <c r="F545" t="s">
        <v>1113</v>
      </c>
      <c r="G545" t="s">
        <v>1113</v>
      </c>
      <c r="H545" t="s">
        <v>784</v>
      </c>
      <c r="I545" t="s">
        <v>499</v>
      </c>
      <c r="J545" s="363">
        <v>0</v>
      </c>
      <c r="K545" t="s">
        <v>1110</v>
      </c>
    </row>
    <row r="546" spans="1:11" ht="16.5">
      <c r="A546" s="419"/>
      <c r="B546" s="502" t="s">
        <v>657</v>
      </c>
      <c r="C546" t="s">
        <v>784</v>
      </c>
      <c r="D546" t="s">
        <v>585</v>
      </c>
      <c r="E546" t="s">
        <v>1041</v>
      </c>
      <c r="F546" t="s">
        <v>1113</v>
      </c>
      <c r="G546" t="s">
        <v>1113</v>
      </c>
      <c r="H546" t="s">
        <v>784</v>
      </c>
      <c r="I546" t="s">
        <v>499</v>
      </c>
      <c r="J546" s="363">
        <v>12108.50847143783</v>
      </c>
      <c r="K546" t="s">
        <v>1110</v>
      </c>
    </row>
    <row r="547" spans="1:11" ht="16.5">
      <c r="A547" s="419"/>
      <c r="B547" s="502" t="s">
        <v>657</v>
      </c>
      <c r="C547" t="s">
        <v>784</v>
      </c>
      <c r="D547" t="s">
        <v>585</v>
      </c>
      <c r="E547" t="s">
        <v>1043</v>
      </c>
      <c r="F547" t="s">
        <v>1113</v>
      </c>
      <c r="G547" t="s">
        <v>1113</v>
      </c>
      <c r="H547" t="s">
        <v>784</v>
      </c>
      <c r="I547" t="s">
        <v>499</v>
      </c>
      <c r="J547" s="363">
        <v>0</v>
      </c>
      <c r="K547" t="s">
        <v>1110</v>
      </c>
    </row>
    <row r="548" spans="1:11" ht="16.5">
      <c r="A548" s="419"/>
      <c r="B548" s="502" t="s">
        <v>657</v>
      </c>
      <c r="C548" t="s">
        <v>782</v>
      </c>
      <c r="D548" t="s">
        <v>627</v>
      </c>
      <c r="E548" t="s">
        <v>1074</v>
      </c>
      <c r="F548" t="s">
        <v>1113</v>
      </c>
      <c r="G548" t="s">
        <v>1113</v>
      </c>
      <c r="H548" t="s">
        <v>782</v>
      </c>
      <c r="I548" t="s">
        <v>499</v>
      </c>
      <c r="J548" s="363">
        <v>92.584019998148321</v>
      </c>
      <c r="K548" t="s">
        <v>1110</v>
      </c>
    </row>
    <row r="549" spans="1:11" ht="16.5">
      <c r="A549" s="419"/>
      <c r="B549" s="502" t="s">
        <v>657</v>
      </c>
      <c r="C549" t="s">
        <v>782</v>
      </c>
      <c r="D549" t="s">
        <v>627</v>
      </c>
      <c r="E549" t="s">
        <v>1038</v>
      </c>
      <c r="F549" t="s">
        <v>1113</v>
      </c>
      <c r="G549" t="s">
        <v>1113</v>
      </c>
      <c r="H549" t="s">
        <v>782</v>
      </c>
      <c r="I549" t="s">
        <v>499</v>
      </c>
      <c r="J549" s="363">
        <v>0</v>
      </c>
      <c r="K549" t="s">
        <v>1110</v>
      </c>
    </row>
    <row r="550" spans="1:11" ht="16.5">
      <c r="A550" s="419"/>
      <c r="B550" s="502" t="s">
        <v>657</v>
      </c>
      <c r="C550" t="s">
        <v>782</v>
      </c>
      <c r="D550" t="s">
        <v>585</v>
      </c>
      <c r="E550" t="s">
        <v>1111</v>
      </c>
      <c r="F550" t="s">
        <v>1113</v>
      </c>
      <c r="G550" t="s">
        <v>1113</v>
      </c>
      <c r="H550" t="s">
        <v>782</v>
      </c>
      <c r="I550" t="s">
        <v>499</v>
      </c>
      <c r="J550" s="363">
        <v>42717.026201277658</v>
      </c>
      <c r="K550" t="s">
        <v>1110</v>
      </c>
    </row>
    <row r="551" spans="1:11" ht="16.5">
      <c r="A551" s="419"/>
      <c r="B551" s="502" t="s">
        <v>657</v>
      </c>
      <c r="C551" t="s">
        <v>782</v>
      </c>
      <c r="D551" t="s">
        <v>585</v>
      </c>
      <c r="E551" t="s">
        <v>1038</v>
      </c>
      <c r="F551" t="s">
        <v>1113</v>
      </c>
      <c r="G551" t="s">
        <v>1113</v>
      </c>
      <c r="H551" t="s">
        <v>782</v>
      </c>
      <c r="I551" t="s">
        <v>499</v>
      </c>
      <c r="J551" s="363">
        <v>35925.877233589483</v>
      </c>
      <c r="K551" t="s">
        <v>1110</v>
      </c>
    </row>
    <row r="552" spans="1:11" ht="16.5">
      <c r="A552" s="419"/>
      <c r="B552" s="502" t="s">
        <v>657</v>
      </c>
      <c r="C552" t="s">
        <v>782</v>
      </c>
      <c r="D552" t="s">
        <v>585</v>
      </c>
      <c r="E552" t="s">
        <v>1049</v>
      </c>
      <c r="F552" t="s">
        <v>1113</v>
      </c>
      <c r="G552" t="s">
        <v>1113</v>
      </c>
      <c r="H552" t="s">
        <v>782</v>
      </c>
      <c r="I552" t="s">
        <v>499</v>
      </c>
      <c r="J552" s="363">
        <v>0</v>
      </c>
      <c r="K552" t="s">
        <v>1110</v>
      </c>
    </row>
    <row r="553" spans="1:11" ht="16.5">
      <c r="A553" s="419"/>
      <c r="B553" s="502" t="s">
        <v>657</v>
      </c>
      <c r="C553" t="s">
        <v>782</v>
      </c>
      <c r="D553" t="s">
        <v>585</v>
      </c>
      <c r="E553" t="s">
        <v>1041</v>
      </c>
      <c r="F553" t="s">
        <v>1113</v>
      </c>
      <c r="G553" t="s">
        <v>1113</v>
      </c>
      <c r="H553" t="s">
        <v>782</v>
      </c>
      <c r="I553" t="s">
        <v>499</v>
      </c>
      <c r="J553" s="363">
        <v>0</v>
      </c>
      <c r="K553" t="s">
        <v>1110</v>
      </c>
    </row>
    <row r="554" spans="1:11" ht="16.5">
      <c r="A554" s="419"/>
      <c r="B554" s="502" t="s">
        <v>657</v>
      </c>
      <c r="C554" t="s">
        <v>782</v>
      </c>
      <c r="D554" t="s">
        <v>585</v>
      </c>
      <c r="E554" t="s">
        <v>1043</v>
      </c>
      <c r="F554" t="s">
        <v>1113</v>
      </c>
      <c r="G554" t="s">
        <v>1113</v>
      </c>
      <c r="H554" t="s">
        <v>782</v>
      </c>
      <c r="I554" t="s">
        <v>499</v>
      </c>
      <c r="J554" s="363">
        <v>190694.6208684381</v>
      </c>
      <c r="K554" t="s">
        <v>1110</v>
      </c>
    </row>
    <row r="555" spans="1:11" ht="16.5">
      <c r="A555" s="419"/>
      <c r="B555" s="502" t="s">
        <v>657</v>
      </c>
      <c r="C555" t="s">
        <v>786</v>
      </c>
      <c r="D555" t="s">
        <v>627</v>
      </c>
      <c r="E555" t="s">
        <v>1038</v>
      </c>
      <c r="F555" t="s">
        <v>1113</v>
      </c>
      <c r="G555" t="s">
        <v>1113</v>
      </c>
      <c r="H555" t="s">
        <v>786</v>
      </c>
      <c r="I555" t="s">
        <v>499</v>
      </c>
      <c r="J555" s="363">
        <v>25.469863901490601</v>
      </c>
      <c r="K555" t="s">
        <v>1110</v>
      </c>
    </row>
    <row r="556" spans="1:11" ht="16.5">
      <c r="A556" s="419"/>
      <c r="B556" s="502" t="s">
        <v>657</v>
      </c>
      <c r="C556" t="s">
        <v>786</v>
      </c>
      <c r="D556" t="s">
        <v>585</v>
      </c>
      <c r="E556" t="s">
        <v>1111</v>
      </c>
      <c r="F556" t="s">
        <v>1113</v>
      </c>
      <c r="G556" t="s">
        <v>1113</v>
      </c>
      <c r="H556" t="s">
        <v>786</v>
      </c>
      <c r="I556" t="s">
        <v>499</v>
      </c>
      <c r="J556" s="363">
        <v>8218.9519488936203</v>
      </c>
      <c r="K556" t="s">
        <v>1110</v>
      </c>
    </row>
    <row r="557" spans="1:11" ht="16.5">
      <c r="A557" s="419"/>
      <c r="B557" s="502" t="s">
        <v>657</v>
      </c>
      <c r="C557" t="s">
        <v>786</v>
      </c>
      <c r="D557" t="s">
        <v>585</v>
      </c>
      <c r="E557" t="s">
        <v>1038</v>
      </c>
      <c r="F557" t="s">
        <v>1113</v>
      </c>
      <c r="G557" t="s">
        <v>1113</v>
      </c>
      <c r="H557" t="s">
        <v>786</v>
      </c>
      <c r="I557" t="s">
        <v>499</v>
      </c>
      <c r="J557" s="363">
        <v>18858.244606980836</v>
      </c>
      <c r="K557" t="s">
        <v>1110</v>
      </c>
    </row>
    <row r="558" spans="1:11" ht="16.5">
      <c r="A558" s="419"/>
      <c r="B558" s="502" t="s">
        <v>657</v>
      </c>
      <c r="C558" t="s">
        <v>786</v>
      </c>
      <c r="D558" t="s">
        <v>585</v>
      </c>
      <c r="E558" t="s">
        <v>1049</v>
      </c>
      <c r="F558" t="s">
        <v>1113</v>
      </c>
      <c r="G558" t="s">
        <v>1113</v>
      </c>
      <c r="H558" t="s">
        <v>786</v>
      </c>
      <c r="I558" t="s">
        <v>499</v>
      </c>
      <c r="J558" s="363">
        <v>0</v>
      </c>
      <c r="K558" t="s">
        <v>1110</v>
      </c>
    </row>
    <row r="559" spans="1:11" ht="16.5">
      <c r="A559" s="419"/>
      <c r="B559" s="502" t="s">
        <v>657</v>
      </c>
      <c r="C559" t="s">
        <v>786</v>
      </c>
      <c r="D559" t="s">
        <v>585</v>
      </c>
      <c r="E559" t="s">
        <v>1041</v>
      </c>
      <c r="F559" t="s">
        <v>1113</v>
      </c>
      <c r="G559" t="s">
        <v>1113</v>
      </c>
      <c r="H559" t="s">
        <v>786</v>
      </c>
      <c r="I559" t="s">
        <v>499</v>
      </c>
      <c r="J559" s="363">
        <v>12684.186649384315</v>
      </c>
      <c r="K559" t="s">
        <v>1110</v>
      </c>
    </row>
    <row r="560" spans="1:11" ht="16.5">
      <c r="A560" s="419"/>
      <c r="B560" s="502" t="s">
        <v>657</v>
      </c>
      <c r="C560" t="s">
        <v>786</v>
      </c>
      <c r="D560" t="s">
        <v>585</v>
      </c>
      <c r="E560" t="s">
        <v>1112</v>
      </c>
      <c r="F560" t="s">
        <v>1113</v>
      </c>
      <c r="G560" t="s">
        <v>1113</v>
      </c>
      <c r="H560" t="s">
        <v>786</v>
      </c>
      <c r="I560" t="s">
        <v>499</v>
      </c>
      <c r="J560" s="363">
        <v>0</v>
      </c>
      <c r="K560" t="s">
        <v>1110</v>
      </c>
    </row>
    <row r="561" spans="1:11" ht="16.5">
      <c r="A561" s="419"/>
      <c r="B561" s="502" t="s">
        <v>657</v>
      </c>
      <c r="C561" t="s">
        <v>786</v>
      </c>
      <c r="D561" t="s">
        <v>585</v>
      </c>
      <c r="E561" t="s">
        <v>1043</v>
      </c>
      <c r="F561" t="s">
        <v>1113</v>
      </c>
      <c r="G561" t="s">
        <v>1113</v>
      </c>
      <c r="H561" t="s">
        <v>786</v>
      </c>
      <c r="I561" t="s">
        <v>499</v>
      </c>
      <c r="J561" s="363">
        <v>2534.0709193593184</v>
      </c>
      <c r="K561" t="s">
        <v>1110</v>
      </c>
    </row>
    <row r="562" spans="1:11" ht="16.5">
      <c r="A562" s="419"/>
      <c r="B562" s="502" t="s">
        <v>657</v>
      </c>
      <c r="C562" t="s">
        <v>788</v>
      </c>
      <c r="D562" t="s">
        <v>627</v>
      </c>
      <c r="E562" t="s">
        <v>1038</v>
      </c>
      <c r="F562" t="s">
        <v>1113</v>
      </c>
      <c r="G562" t="s">
        <v>1113</v>
      </c>
      <c r="H562" t="s">
        <v>788</v>
      </c>
      <c r="I562" t="s">
        <v>499</v>
      </c>
      <c r="J562" s="363">
        <v>68105.999444495872</v>
      </c>
      <c r="K562" t="s">
        <v>1110</v>
      </c>
    </row>
    <row r="563" spans="1:11" ht="16.5">
      <c r="A563" s="419"/>
      <c r="B563" s="502" t="s">
        <v>657</v>
      </c>
      <c r="C563" t="s">
        <v>788</v>
      </c>
      <c r="D563" t="s">
        <v>585</v>
      </c>
      <c r="E563" t="s">
        <v>1111</v>
      </c>
      <c r="F563" t="s">
        <v>1113</v>
      </c>
      <c r="G563" t="s">
        <v>1113</v>
      </c>
      <c r="H563" t="s">
        <v>788</v>
      </c>
      <c r="I563" t="s">
        <v>499</v>
      </c>
      <c r="J563" s="363">
        <v>230938.9130636052</v>
      </c>
      <c r="K563" t="s">
        <v>1110</v>
      </c>
    </row>
    <row r="564" spans="1:11" ht="16.5">
      <c r="A564" s="419"/>
      <c r="B564" s="502" t="s">
        <v>657</v>
      </c>
      <c r="C564" t="s">
        <v>788</v>
      </c>
      <c r="D564" t="s">
        <v>585</v>
      </c>
      <c r="E564" t="s">
        <v>1038</v>
      </c>
      <c r="F564" t="s">
        <v>1113</v>
      </c>
      <c r="G564" t="s">
        <v>1113</v>
      </c>
      <c r="H564" t="s">
        <v>788</v>
      </c>
      <c r="I564" t="s">
        <v>499</v>
      </c>
      <c r="J564" s="363">
        <v>28995.509675030087</v>
      </c>
      <c r="K564" t="s">
        <v>1110</v>
      </c>
    </row>
    <row r="565" spans="1:11" ht="16.5">
      <c r="A565" s="419"/>
      <c r="B565" s="502" t="s">
        <v>657</v>
      </c>
      <c r="C565" t="s">
        <v>788</v>
      </c>
      <c r="D565" t="s">
        <v>585</v>
      </c>
      <c r="E565" t="s">
        <v>1049</v>
      </c>
      <c r="F565" t="s">
        <v>1113</v>
      </c>
      <c r="G565" t="s">
        <v>1113</v>
      </c>
      <c r="H565" t="s">
        <v>788</v>
      </c>
      <c r="I565" t="s">
        <v>499</v>
      </c>
      <c r="J565" s="363">
        <v>92584.019998148317</v>
      </c>
      <c r="K565" t="s">
        <v>1110</v>
      </c>
    </row>
    <row r="566" spans="1:11" ht="16.5">
      <c r="A566" s="419"/>
      <c r="B566" s="502" t="s">
        <v>657</v>
      </c>
      <c r="C566" t="s">
        <v>788</v>
      </c>
      <c r="D566" t="s">
        <v>585</v>
      </c>
      <c r="E566" t="s">
        <v>1041</v>
      </c>
      <c r="F566" t="s">
        <v>1113</v>
      </c>
      <c r="G566" t="s">
        <v>1113</v>
      </c>
      <c r="H566" t="s">
        <v>788</v>
      </c>
      <c r="I566" t="s">
        <v>499</v>
      </c>
      <c r="J566" s="363">
        <v>64808.813998703823</v>
      </c>
      <c r="K566" t="s">
        <v>1110</v>
      </c>
    </row>
    <row r="567" spans="1:11" ht="16.5">
      <c r="A567" s="419"/>
      <c r="B567" s="502" t="s">
        <v>657</v>
      </c>
      <c r="C567" t="s">
        <v>788</v>
      </c>
      <c r="D567" t="s">
        <v>585</v>
      </c>
      <c r="E567" t="s">
        <v>1043</v>
      </c>
      <c r="F567" t="s">
        <v>1113</v>
      </c>
      <c r="G567" t="s">
        <v>1113</v>
      </c>
      <c r="H567" t="s">
        <v>788</v>
      </c>
      <c r="I567" t="s">
        <v>499</v>
      </c>
      <c r="J567" s="363">
        <v>506.52717340986942</v>
      </c>
      <c r="K567" t="s">
        <v>1110</v>
      </c>
    </row>
    <row r="568" spans="1:11" ht="16.5">
      <c r="A568" s="419"/>
      <c r="B568" s="502" t="s">
        <v>657</v>
      </c>
      <c r="C568" t="s">
        <v>675</v>
      </c>
      <c r="D568" t="s">
        <v>627</v>
      </c>
      <c r="E568" t="s">
        <v>1038</v>
      </c>
      <c r="F568" t="s">
        <v>1113</v>
      </c>
      <c r="G568" t="s">
        <v>1113</v>
      </c>
      <c r="H568" t="s">
        <v>675</v>
      </c>
      <c r="I568" t="s">
        <v>499</v>
      </c>
      <c r="J568" s="363">
        <v>17639.450050921208</v>
      </c>
      <c r="K568" t="s">
        <v>1110</v>
      </c>
    </row>
    <row r="569" spans="1:11" ht="16.5">
      <c r="A569" s="419"/>
      <c r="B569" s="502" t="s">
        <v>657</v>
      </c>
      <c r="C569" t="s">
        <v>675</v>
      </c>
      <c r="D569" t="s">
        <v>585</v>
      </c>
      <c r="E569" t="s">
        <v>1111</v>
      </c>
      <c r="F569" t="s">
        <v>1113</v>
      </c>
      <c r="G569" t="s">
        <v>1113</v>
      </c>
      <c r="H569" t="s">
        <v>675</v>
      </c>
      <c r="I569" t="s">
        <v>499</v>
      </c>
      <c r="J569" s="363">
        <v>38386.010554578279</v>
      </c>
      <c r="K569" t="s">
        <v>1110</v>
      </c>
    </row>
    <row r="570" spans="1:11" ht="16.5">
      <c r="A570" s="419"/>
      <c r="B570" s="502" t="s">
        <v>657</v>
      </c>
      <c r="C570" t="s">
        <v>675</v>
      </c>
      <c r="D570" t="s">
        <v>585</v>
      </c>
      <c r="E570" t="s">
        <v>1038</v>
      </c>
      <c r="F570" t="s">
        <v>1113</v>
      </c>
      <c r="G570" t="s">
        <v>1113</v>
      </c>
      <c r="H570" t="s">
        <v>675</v>
      </c>
      <c r="I570" t="s">
        <v>499</v>
      </c>
      <c r="J570" s="363">
        <v>12911.147116007776</v>
      </c>
      <c r="K570" t="s">
        <v>1110</v>
      </c>
    </row>
    <row r="571" spans="1:11" ht="16.5">
      <c r="A571" s="419"/>
      <c r="B571" s="502" t="s">
        <v>657</v>
      </c>
      <c r="C571" t="s">
        <v>675</v>
      </c>
      <c r="D571" t="s">
        <v>585</v>
      </c>
      <c r="E571" t="s">
        <v>1049</v>
      </c>
      <c r="F571" t="s">
        <v>1113</v>
      </c>
      <c r="G571" t="s">
        <v>1113</v>
      </c>
      <c r="H571" t="s">
        <v>675</v>
      </c>
      <c r="I571" t="s">
        <v>499</v>
      </c>
      <c r="J571" s="363">
        <v>0</v>
      </c>
      <c r="K571" t="s">
        <v>1110</v>
      </c>
    </row>
    <row r="572" spans="1:11" ht="16.5">
      <c r="A572" s="419"/>
      <c r="B572" s="502" t="s">
        <v>657</v>
      </c>
      <c r="C572" t="s">
        <v>675</v>
      </c>
      <c r="D572" t="s">
        <v>585</v>
      </c>
      <c r="E572" t="s">
        <v>1041</v>
      </c>
      <c r="F572" t="s">
        <v>1113</v>
      </c>
      <c r="G572" t="s">
        <v>1113</v>
      </c>
      <c r="H572" t="s">
        <v>675</v>
      </c>
      <c r="I572" t="s">
        <v>499</v>
      </c>
      <c r="J572" s="363">
        <v>0</v>
      </c>
      <c r="K572" t="s">
        <v>1110</v>
      </c>
    </row>
    <row r="573" spans="1:11" ht="16.5">
      <c r="A573" s="419"/>
      <c r="B573" s="502" t="s">
        <v>657</v>
      </c>
      <c r="C573" t="s">
        <v>675</v>
      </c>
      <c r="D573" t="s">
        <v>585</v>
      </c>
      <c r="E573" t="s">
        <v>1043</v>
      </c>
      <c r="F573" t="s">
        <v>1113</v>
      </c>
      <c r="G573" t="s">
        <v>1113</v>
      </c>
      <c r="H573" t="s">
        <v>675</v>
      </c>
      <c r="I573" t="s">
        <v>499</v>
      </c>
      <c r="J573" s="363">
        <v>0</v>
      </c>
      <c r="K573" t="s">
        <v>1110</v>
      </c>
    </row>
    <row r="574" spans="1:11" ht="16.5">
      <c r="A574" s="419"/>
      <c r="B574" s="502" t="s">
        <v>657</v>
      </c>
      <c r="C574" t="s">
        <v>796</v>
      </c>
      <c r="D574" t="s">
        <v>627</v>
      </c>
      <c r="E574" t="s">
        <v>1074</v>
      </c>
      <c r="F574" s="362" t="s">
        <v>1110</v>
      </c>
      <c r="G574" s="362" t="s">
        <v>1119</v>
      </c>
      <c r="I574" t="s">
        <v>499</v>
      </c>
      <c r="J574" s="363">
        <v>632.92287751134154</v>
      </c>
      <c r="K574" t="s">
        <v>1110</v>
      </c>
    </row>
    <row r="575" spans="1:11" ht="16.5">
      <c r="A575" s="419"/>
      <c r="B575" s="502" t="s">
        <v>657</v>
      </c>
      <c r="C575" t="s">
        <v>796</v>
      </c>
      <c r="D575" t="s">
        <v>627</v>
      </c>
      <c r="E575" t="s">
        <v>1038</v>
      </c>
      <c r="F575" s="362" t="s">
        <v>1110</v>
      </c>
      <c r="G575" s="362" t="s">
        <v>1110</v>
      </c>
      <c r="I575" t="s">
        <v>499</v>
      </c>
      <c r="J575" s="363">
        <v>0</v>
      </c>
      <c r="K575" t="s">
        <v>1110</v>
      </c>
    </row>
    <row r="576" spans="1:11" ht="16.5">
      <c r="A576" s="419"/>
      <c r="B576" s="502" t="s">
        <v>657</v>
      </c>
      <c r="C576" t="s">
        <v>796</v>
      </c>
      <c r="D576" t="s">
        <v>585</v>
      </c>
      <c r="E576" t="s">
        <v>1111</v>
      </c>
      <c r="F576" s="362" t="s">
        <v>1110</v>
      </c>
      <c r="G576" s="362" t="s">
        <v>1110</v>
      </c>
      <c r="I576" t="s">
        <v>499</v>
      </c>
      <c r="J576" s="363">
        <v>88315.100453661697</v>
      </c>
      <c r="K576" t="s">
        <v>1110</v>
      </c>
    </row>
    <row r="577" spans="1:11" ht="16.5">
      <c r="A577" s="419"/>
      <c r="B577" s="502" t="s">
        <v>657</v>
      </c>
      <c r="C577" t="s">
        <v>796</v>
      </c>
      <c r="D577" t="s">
        <v>585</v>
      </c>
      <c r="E577" t="s">
        <v>1038</v>
      </c>
      <c r="F577" s="362" t="s">
        <v>1110</v>
      </c>
      <c r="G577" s="362" t="s">
        <v>1110</v>
      </c>
      <c r="I577" t="s">
        <v>499</v>
      </c>
      <c r="J577" s="363">
        <v>37390.676789186182</v>
      </c>
      <c r="K577" t="s">
        <v>1110</v>
      </c>
    </row>
    <row r="578" spans="1:11" ht="16.5">
      <c r="A578" s="419"/>
      <c r="B578" s="502" t="s">
        <v>657</v>
      </c>
      <c r="C578" t="s">
        <v>796</v>
      </c>
      <c r="D578" t="s">
        <v>585</v>
      </c>
      <c r="E578" t="s">
        <v>1049</v>
      </c>
      <c r="F578" s="362" t="s">
        <v>1110</v>
      </c>
      <c r="G578" s="362" t="s">
        <v>1110</v>
      </c>
      <c r="I578" t="s">
        <v>499</v>
      </c>
      <c r="J578" s="363">
        <v>0</v>
      </c>
      <c r="K578" t="s">
        <v>1110</v>
      </c>
    </row>
    <row r="579" spans="1:11" ht="16.5">
      <c r="A579" s="419"/>
      <c r="B579" s="502" t="s">
        <v>657</v>
      </c>
      <c r="C579" t="s">
        <v>796</v>
      </c>
      <c r="D579" t="s">
        <v>585</v>
      </c>
      <c r="E579" t="s">
        <v>1041</v>
      </c>
      <c r="F579" s="362" t="s">
        <v>1110</v>
      </c>
      <c r="G579" s="362" t="s">
        <v>1110</v>
      </c>
      <c r="I579" t="s">
        <v>499</v>
      </c>
      <c r="J579" s="363">
        <v>115915.73928339969</v>
      </c>
      <c r="K579" t="s">
        <v>1110</v>
      </c>
    </row>
    <row r="580" spans="1:11" ht="16.5">
      <c r="A580" s="419"/>
      <c r="B580" s="502" t="s">
        <v>657</v>
      </c>
      <c r="C580" t="s">
        <v>796</v>
      </c>
      <c r="D580" t="s">
        <v>585</v>
      </c>
      <c r="E580" t="s">
        <v>1043</v>
      </c>
      <c r="F580" s="362" t="s">
        <v>1110</v>
      </c>
      <c r="G580" s="362" t="s">
        <v>1110</v>
      </c>
      <c r="I580" t="s">
        <v>499</v>
      </c>
      <c r="J580" s="363">
        <v>72207.406721599851</v>
      </c>
      <c r="K580" t="s">
        <v>1110</v>
      </c>
    </row>
    <row r="581" spans="1:11" ht="16.5">
      <c r="A581" s="419"/>
      <c r="B581" s="502" t="s">
        <v>657</v>
      </c>
      <c r="C581" t="s">
        <v>798</v>
      </c>
      <c r="D581" t="s">
        <v>627</v>
      </c>
      <c r="E581" t="s">
        <v>1038</v>
      </c>
      <c r="F581" t="s">
        <v>1113</v>
      </c>
      <c r="G581" t="s">
        <v>1113</v>
      </c>
      <c r="H581" t="s">
        <v>798</v>
      </c>
      <c r="I581" t="s">
        <v>499</v>
      </c>
      <c r="J581" s="363">
        <v>0</v>
      </c>
      <c r="K581" t="s">
        <v>1110</v>
      </c>
    </row>
    <row r="582" spans="1:11" ht="16.5">
      <c r="A582" s="419"/>
      <c r="B582" s="502" t="s">
        <v>657</v>
      </c>
      <c r="C582" t="s">
        <v>798</v>
      </c>
      <c r="D582" t="s">
        <v>585</v>
      </c>
      <c r="E582" t="s">
        <v>1111</v>
      </c>
      <c r="F582" t="s">
        <v>1113</v>
      </c>
      <c r="G582" t="s">
        <v>1113</v>
      </c>
      <c r="H582" t="s">
        <v>798</v>
      </c>
      <c r="I582" t="s">
        <v>499</v>
      </c>
      <c r="J582" s="363">
        <v>32266.512359966669</v>
      </c>
      <c r="K582" t="s">
        <v>1110</v>
      </c>
    </row>
    <row r="583" spans="1:11" ht="16.5">
      <c r="A583" s="419"/>
      <c r="B583" s="502" t="s">
        <v>657</v>
      </c>
      <c r="C583" t="s">
        <v>798</v>
      </c>
      <c r="D583" t="s">
        <v>585</v>
      </c>
      <c r="E583" t="s">
        <v>1038</v>
      </c>
      <c r="F583" t="s">
        <v>1113</v>
      </c>
      <c r="G583" t="s">
        <v>1113</v>
      </c>
      <c r="H583" t="s">
        <v>798</v>
      </c>
      <c r="I583" t="s">
        <v>499</v>
      </c>
      <c r="J583" s="363">
        <v>78654.911582260902</v>
      </c>
      <c r="K583" t="s">
        <v>1110</v>
      </c>
    </row>
    <row r="584" spans="1:11" ht="16.5">
      <c r="A584" s="419"/>
      <c r="B584" s="502" t="s">
        <v>657</v>
      </c>
      <c r="C584" t="s">
        <v>798</v>
      </c>
      <c r="D584" t="s">
        <v>585</v>
      </c>
      <c r="E584" t="s">
        <v>1049</v>
      </c>
      <c r="F584" t="s">
        <v>1113</v>
      </c>
      <c r="G584" t="s">
        <v>1113</v>
      </c>
      <c r="H584" t="s">
        <v>798</v>
      </c>
      <c r="I584" t="s">
        <v>499</v>
      </c>
      <c r="J584" s="363">
        <v>0</v>
      </c>
      <c r="K584" t="s">
        <v>1110</v>
      </c>
    </row>
    <row r="585" spans="1:11" ht="16.5">
      <c r="A585" s="419"/>
      <c r="B585" s="502" t="s">
        <v>657</v>
      </c>
      <c r="C585" t="s">
        <v>798</v>
      </c>
      <c r="D585" t="s">
        <v>585</v>
      </c>
      <c r="E585" t="s">
        <v>1041</v>
      </c>
      <c r="F585" t="s">
        <v>1113</v>
      </c>
      <c r="G585" t="s">
        <v>1113</v>
      </c>
      <c r="H585" t="s">
        <v>798</v>
      </c>
      <c r="I585" t="s">
        <v>499</v>
      </c>
      <c r="J585" s="363">
        <v>6724.3125636515133</v>
      </c>
      <c r="K585" t="s">
        <v>1110</v>
      </c>
    </row>
    <row r="586" spans="1:11" ht="16.5">
      <c r="A586" s="419"/>
      <c r="B586" s="502" t="s">
        <v>657</v>
      </c>
      <c r="C586" t="s">
        <v>798</v>
      </c>
      <c r="D586" t="s">
        <v>585</v>
      </c>
      <c r="E586" t="s">
        <v>1112</v>
      </c>
      <c r="F586" t="s">
        <v>1113</v>
      </c>
      <c r="G586" t="s">
        <v>1113</v>
      </c>
      <c r="H586" t="s">
        <v>798</v>
      </c>
      <c r="I586" t="s">
        <v>499</v>
      </c>
      <c r="J586" s="363">
        <v>0</v>
      </c>
      <c r="K586" t="s">
        <v>1110</v>
      </c>
    </row>
    <row r="587" spans="1:11" ht="16.5">
      <c r="A587" s="419"/>
      <c r="B587" s="502" t="s">
        <v>657</v>
      </c>
      <c r="C587" t="s">
        <v>798</v>
      </c>
      <c r="D587" t="s">
        <v>585</v>
      </c>
      <c r="E587" t="s">
        <v>1043</v>
      </c>
      <c r="F587" t="s">
        <v>1113</v>
      </c>
      <c r="G587" t="s">
        <v>1113</v>
      </c>
      <c r="H587" t="s">
        <v>798</v>
      </c>
      <c r="I587" t="s">
        <v>499</v>
      </c>
      <c r="J587" s="363">
        <v>88548.032589575028</v>
      </c>
      <c r="K587" t="s">
        <v>1110</v>
      </c>
    </row>
    <row r="588" spans="1:11" ht="16.5">
      <c r="A588" s="419"/>
      <c r="B588" s="502" t="s">
        <v>657</v>
      </c>
      <c r="C588" t="s">
        <v>802</v>
      </c>
      <c r="D588" t="s">
        <v>627</v>
      </c>
      <c r="E588" t="s">
        <v>1074</v>
      </c>
      <c r="F588" t="s">
        <v>1113</v>
      </c>
      <c r="G588" t="s">
        <v>1113</v>
      </c>
      <c r="H588" t="s">
        <v>802</v>
      </c>
      <c r="I588" t="s">
        <v>499</v>
      </c>
      <c r="J588" s="363">
        <v>97.213220998055732</v>
      </c>
      <c r="K588" t="s">
        <v>1110</v>
      </c>
    </row>
    <row r="589" spans="1:11" ht="16.5">
      <c r="A589" s="419"/>
      <c r="B589" s="502" t="s">
        <v>657</v>
      </c>
      <c r="C589" t="s">
        <v>802</v>
      </c>
      <c r="D589" t="s">
        <v>627</v>
      </c>
      <c r="E589" t="s">
        <v>1038</v>
      </c>
      <c r="F589" t="s">
        <v>1113</v>
      </c>
      <c r="G589" t="s">
        <v>1113</v>
      </c>
      <c r="H589" t="s">
        <v>802</v>
      </c>
      <c r="I589" t="s">
        <v>499</v>
      </c>
      <c r="J589" s="363">
        <v>0</v>
      </c>
      <c r="K589" t="s">
        <v>1110</v>
      </c>
    </row>
    <row r="590" spans="1:11" ht="16.5">
      <c r="A590" s="419"/>
      <c r="B590" s="502" t="s">
        <v>657</v>
      </c>
      <c r="C590" t="s">
        <v>802</v>
      </c>
      <c r="D590" t="s">
        <v>585</v>
      </c>
      <c r="E590" t="s">
        <v>1111</v>
      </c>
      <c r="F590" t="s">
        <v>1113</v>
      </c>
      <c r="G590" t="s">
        <v>1113</v>
      </c>
      <c r="H590" t="s">
        <v>802</v>
      </c>
      <c r="I590" t="s">
        <v>499</v>
      </c>
      <c r="J590" s="363">
        <v>20815.563373761688</v>
      </c>
      <c r="K590" t="s">
        <v>1110</v>
      </c>
    </row>
    <row r="591" spans="1:11" ht="16.5">
      <c r="A591" s="419"/>
      <c r="B591" s="502" t="s">
        <v>657</v>
      </c>
      <c r="C591" t="s">
        <v>802</v>
      </c>
      <c r="D591" t="s">
        <v>585</v>
      </c>
      <c r="E591" t="s">
        <v>1038</v>
      </c>
      <c r="F591" t="s">
        <v>1113</v>
      </c>
      <c r="G591" t="s">
        <v>1113</v>
      </c>
      <c r="H591" t="s">
        <v>802</v>
      </c>
      <c r="I591" t="s">
        <v>499</v>
      </c>
      <c r="J591" s="363">
        <v>27155.994815294878</v>
      </c>
      <c r="K591" t="s">
        <v>1110</v>
      </c>
    </row>
    <row r="592" spans="1:11" ht="16.5">
      <c r="A592" s="419"/>
      <c r="B592" s="502" t="s">
        <v>657</v>
      </c>
      <c r="C592" t="s">
        <v>802</v>
      </c>
      <c r="D592" t="s">
        <v>585</v>
      </c>
      <c r="E592" t="s">
        <v>1049</v>
      </c>
      <c r="F592" t="s">
        <v>1113</v>
      </c>
      <c r="G592" t="s">
        <v>1113</v>
      </c>
      <c r="H592" t="s">
        <v>802</v>
      </c>
      <c r="I592" t="s">
        <v>499</v>
      </c>
      <c r="J592" s="363">
        <v>269.52134061660956</v>
      </c>
      <c r="K592" t="s">
        <v>1110</v>
      </c>
    </row>
    <row r="593" spans="1:11" ht="16.5">
      <c r="A593" s="419"/>
      <c r="B593" s="502" t="s">
        <v>657</v>
      </c>
      <c r="C593" t="s">
        <v>802</v>
      </c>
      <c r="D593" t="s">
        <v>585</v>
      </c>
      <c r="E593" t="s">
        <v>1041</v>
      </c>
      <c r="F593" t="s">
        <v>1113</v>
      </c>
      <c r="G593" t="s">
        <v>1113</v>
      </c>
      <c r="H593" t="s">
        <v>802</v>
      </c>
      <c r="I593" t="s">
        <v>499</v>
      </c>
      <c r="J593" s="363">
        <v>23117.248402925656</v>
      </c>
      <c r="K593" t="s">
        <v>1110</v>
      </c>
    </row>
    <row r="594" spans="1:11" ht="16.5">
      <c r="A594" s="419"/>
      <c r="B594" s="502" t="s">
        <v>657</v>
      </c>
      <c r="C594" t="s">
        <v>802</v>
      </c>
      <c r="D594" t="s">
        <v>585</v>
      </c>
      <c r="E594" t="s">
        <v>1043</v>
      </c>
      <c r="F594" t="s">
        <v>1113</v>
      </c>
      <c r="G594" t="s">
        <v>1113</v>
      </c>
      <c r="H594" t="s">
        <v>802</v>
      </c>
      <c r="I594" t="s">
        <v>499</v>
      </c>
      <c r="J594" s="363">
        <v>57366.049439866678</v>
      </c>
      <c r="K594" t="s">
        <v>1110</v>
      </c>
    </row>
    <row r="595" spans="1:11" ht="16.5">
      <c r="A595" s="419"/>
      <c r="B595" s="502" t="s">
        <v>657</v>
      </c>
      <c r="C595" t="s">
        <v>804</v>
      </c>
      <c r="D595" t="s">
        <v>627</v>
      </c>
      <c r="E595" t="s">
        <v>1074</v>
      </c>
      <c r="F595" t="s">
        <v>1113</v>
      </c>
      <c r="G595" t="s">
        <v>1113</v>
      </c>
      <c r="H595" t="s">
        <v>804</v>
      </c>
      <c r="I595" t="s">
        <v>499</v>
      </c>
      <c r="J595" s="363">
        <v>392.68586242014624</v>
      </c>
      <c r="K595" t="s">
        <v>1110</v>
      </c>
    </row>
    <row r="596" spans="1:11" ht="16.5">
      <c r="A596" s="419"/>
      <c r="B596" s="502" t="s">
        <v>657</v>
      </c>
      <c r="C596" t="s">
        <v>804</v>
      </c>
      <c r="D596" t="s">
        <v>627</v>
      </c>
      <c r="E596" t="s">
        <v>1038</v>
      </c>
      <c r="F596" t="s">
        <v>1113</v>
      </c>
      <c r="G596" t="s">
        <v>1113</v>
      </c>
      <c r="H596" t="s">
        <v>804</v>
      </c>
      <c r="I596" t="s">
        <v>499</v>
      </c>
      <c r="J596" s="363">
        <v>965.87353022868251</v>
      </c>
      <c r="K596" t="s">
        <v>1110</v>
      </c>
    </row>
    <row r="597" spans="1:11" ht="16.5">
      <c r="A597" s="419"/>
      <c r="B597" s="502" t="s">
        <v>657</v>
      </c>
      <c r="C597" t="s">
        <v>804</v>
      </c>
      <c r="D597" t="s">
        <v>585</v>
      </c>
      <c r="E597" t="s">
        <v>1074</v>
      </c>
      <c r="F597" t="s">
        <v>1113</v>
      </c>
      <c r="G597" t="s">
        <v>1113</v>
      </c>
      <c r="H597" t="s">
        <v>804</v>
      </c>
      <c r="I597" t="s">
        <v>499</v>
      </c>
      <c r="J597" s="363">
        <v>508.59179705582812</v>
      </c>
      <c r="K597" t="s">
        <v>1110</v>
      </c>
    </row>
    <row r="598" spans="1:11" ht="16.5">
      <c r="A598" s="419"/>
      <c r="B598" s="502" t="s">
        <v>657</v>
      </c>
      <c r="C598" t="s">
        <v>804</v>
      </c>
      <c r="D598" t="s">
        <v>585</v>
      </c>
      <c r="E598" t="s">
        <v>1111</v>
      </c>
      <c r="F598" t="s">
        <v>1113</v>
      </c>
      <c r="G598" t="s">
        <v>1113</v>
      </c>
      <c r="H598" t="s">
        <v>804</v>
      </c>
      <c r="I598" t="s">
        <v>499</v>
      </c>
      <c r="J598" s="363">
        <v>64513.230256457733</v>
      </c>
      <c r="K598" t="s">
        <v>1110</v>
      </c>
    </row>
    <row r="599" spans="1:11" ht="16.5">
      <c r="A599" s="419"/>
      <c r="B599" s="502" t="s">
        <v>657</v>
      </c>
      <c r="C599" t="s">
        <v>804</v>
      </c>
      <c r="D599" t="s">
        <v>585</v>
      </c>
      <c r="E599" t="s">
        <v>1038</v>
      </c>
      <c r="F599" t="s">
        <v>1113</v>
      </c>
      <c r="G599" t="s">
        <v>1113</v>
      </c>
      <c r="H599" t="s">
        <v>804</v>
      </c>
      <c r="I599" t="s">
        <v>499</v>
      </c>
      <c r="J599" s="363">
        <v>65764.697713174697</v>
      </c>
      <c r="K599" t="s">
        <v>1110</v>
      </c>
    </row>
    <row r="600" spans="1:11" ht="16.5">
      <c r="A600" s="419"/>
      <c r="B600" s="502" t="s">
        <v>657</v>
      </c>
      <c r="C600" t="s">
        <v>804</v>
      </c>
      <c r="D600" t="s">
        <v>585</v>
      </c>
      <c r="E600" t="s">
        <v>1049</v>
      </c>
      <c r="F600" t="s">
        <v>1113</v>
      </c>
      <c r="G600" t="s">
        <v>1113</v>
      </c>
      <c r="H600" t="s">
        <v>804</v>
      </c>
      <c r="I600" t="s">
        <v>499</v>
      </c>
      <c r="J600" s="363">
        <v>0</v>
      </c>
      <c r="K600" t="s">
        <v>1110</v>
      </c>
    </row>
    <row r="601" spans="1:11" ht="16.5">
      <c r="A601" s="419"/>
      <c r="B601" s="502" t="s">
        <v>657</v>
      </c>
      <c r="C601" t="s">
        <v>804</v>
      </c>
      <c r="D601" t="s">
        <v>585</v>
      </c>
      <c r="E601" t="s">
        <v>1041</v>
      </c>
      <c r="F601" t="s">
        <v>1113</v>
      </c>
      <c r="G601" t="s">
        <v>1113</v>
      </c>
      <c r="H601" t="s">
        <v>804</v>
      </c>
      <c r="I601" t="s">
        <v>499</v>
      </c>
      <c r="J601" s="363">
        <v>0</v>
      </c>
      <c r="K601" t="s">
        <v>1110</v>
      </c>
    </row>
    <row r="602" spans="1:11" ht="16.5">
      <c r="A602" s="419"/>
      <c r="B602" s="502" t="s">
        <v>657</v>
      </c>
      <c r="C602" t="s">
        <v>804</v>
      </c>
      <c r="D602" t="s">
        <v>585</v>
      </c>
      <c r="E602" t="s">
        <v>1112</v>
      </c>
      <c r="F602" t="s">
        <v>1113</v>
      </c>
      <c r="G602" t="s">
        <v>1113</v>
      </c>
      <c r="H602" t="s">
        <v>804</v>
      </c>
      <c r="I602" t="s">
        <v>499</v>
      </c>
      <c r="J602" s="363">
        <v>0</v>
      </c>
      <c r="K602" t="s">
        <v>1110</v>
      </c>
    </row>
    <row r="603" spans="1:11" ht="16.5">
      <c r="A603" s="419"/>
      <c r="B603" s="502" t="s">
        <v>657</v>
      </c>
      <c r="C603" t="s">
        <v>804</v>
      </c>
      <c r="D603" t="s">
        <v>585</v>
      </c>
      <c r="E603" t="s">
        <v>1043</v>
      </c>
      <c r="F603" t="s">
        <v>1113</v>
      </c>
      <c r="G603" t="s">
        <v>1113</v>
      </c>
      <c r="H603" t="s">
        <v>804</v>
      </c>
      <c r="I603" t="s">
        <v>499</v>
      </c>
      <c r="J603" s="363">
        <v>43974.539394500505</v>
      </c>
      <c r="K603" t="s">
        <v>1110</v>
      </c>
    </row>
    <row r="604" spans="1:11" ht="16.5">
      <c r="A604" s="419"/>
      <c r="B604" s="502" t="s">
        <v>657</v>
      </c>
      <c r="C604" t="s">
        <v>806</v>
      </c>
      <c r="D604" t="s">
        <v>627</v>
      </c>
      <c r="E604" t="s">
        <v>1038</v>
      </c>
      <c r="F604" t="s">
        <v>1113</v>
      </c>
      <c r="G604" t="s">
        <v>1113</v>
      </c>
      <c r="H604" t="s">
        <v>806</v>
      </c>
      <c r="I604" t="s">
        <v>499</v>
      </c>
      <c r="J604" s="363">
        <v>18541.209147301175</v>
      </c>
      <c r="K604" t="s">
        <v>1110</v>
      </c>
    </row>
    <row r="605" spans="1:11" ht="16.5">
      <c r="A605" s="419"/>
      <c r="B605" s="502" t="s">
        <v>657</v>
      </c>
      <c r="C605" t="s">
        <v>806</v>
      </c>
      <c r="D605" t="s">
        <v>585</v>
      </c>
      <c r="E605" t="s">
        <v>1111</v>
      </c>
      <c r="F605" t="s">
        <v>1113</v>
      </c>
      <c r="G605" t="s">
        <v>1113</v>
      </c>
      <c r="H605" t="s">
        <v>806</v>
      </c>
      <c r="I605" t="s">
        <v>499</v>
      </c>
      <c r="J605" s="363">
        <v>68915.628182575689</v>
      </c>
      <c r="K605" t="s">
        <v>1110</v>
      </c>
    </row>
    <row r="606" spans="1:11" ht="16.5">
      <c r="A606" s="419"/>
      <c r="B606" s="502" t="s">
        <v>657</v>
      </c>
      <c r="C606" t="s">
        <v>806</v>
      </c>
      <c r="D606" t="s">
        <v>585</v>
      </c>
      <c r="E606" t="s">
        <v>1038</v>
      </c>
      <c r="F606" t="s">
        <v>1113</v>
      </c>
      <c r="G606" t="s">
        <v>1113</v>
      </c>
      <c r="H606" t="s">
        <v>806</v>
      </c>
      <c r="I606" t="s">
        <v>499</v>
      </c>
      <c r="J606" s="363">
        <v>0</v>
      </c>
      <c r="K606" t="s">
        <v>1110</v>
      </c>
    </row>
    <row r="607" spans="1:11" ht="16.5">
      <c r="A607" s="419"/>
      <c r="B607" s="502" t="s">
        <v>657</v>
      </c>
      <c r="C607" t="s">
        <v>806</v>
      </c>
      <c r="D607" t="s">
        <v>585</v>
      </c>
      <c r="E607" t="s">
        <v>1049</v>
      </c>
      <c r="F607" t="s">
        <v>1113</v>
      </c>
      <c r="G607" t="s">
        <v>1113</v>
      </c>
      <c r="H607" t="s">
        <v>806</v>
      </c>
      <c r="I607" t="s">
        <v>499</v>
      </c>
      <c r="J607" s="363">
        <v>59487.325247662251</v>
      </c>
      <c r="K607" t="s">
        <v>1110</v>
      </c>
    </row>
    <row r="608" spans="1:11" ht="16.5">
      <c r="A608" s="419"/>
      <c r="B608" s="502" t="s">
        <v>657</v>
      </c>
      <c r="C608" t="s">
        <v>806</v>
      </c>
      <c r="D608" t="s">
        <v>585</v>
      </c>
      <c r="E608" t="s">
        <v>1041</v>
      </c>
      <c r="F608" t="s">
        <v>1113</v>
      </c>
      <c r="G608" t="s">
        <v>1113</v>
      </c>
      <c r="H608" t="s">
        <v>806</v>
      </c>
      <c r="I608" t="s">
        <v>499</v>
      </c>
      <c r="J608" s="363">
        <v>54040.181464679197</v>
      </c>
      <c r="K608" t="s">
        <v>1110</v>
      </c>
    </row>
    <row r="609" spans="1:11" ht="16.5">
      <c r="A609" s="419"/>
      <c r="B609" s="502" t="s">
        <v>657</v>
      </c>
      <c r="C609" t="s">
        <v>806</v>
      </c>
      <c r="D609" t="s">
        <v>585</v>
      </c>
      <c r="E609" t="s">
        <v>1112</v>
      </c>
      <c r="F609" t="s">
        <v>1113</v>
      </c>
      <c r="G609" t="s">
        <v>1113</v>
      </c>
      <c r="H609" t="s">
        <v>806</v>
      </c>
      <c r="I609" t="s">
        <v>499</v>
      </c>
      <c r="J609" s="363">
        <v>462.92009999074156</v>
      </c>
      <c r="K609" t="s">
        <v>1110</v>
      </c>
    </row>
    <row r="610" spans="1:11" ht="16.5">
      <c r="A610" s="419"/>
      <c r="B610" s="502" t="s">
        <v>657</v>
      </c>
      <c r="C610" t="s">
        <v>806</v>
      </c>
      <c r="D610" t="s">
        <v>585</v>
      </c>
      <c r="E610" t="s">
        <v>1043</v>
      </c>
      <c r="F610" t="s">
        <v>1113</v>
      </c>
      <c r="G610" t="s">
        <v>1113</v>
      </c>
      <c r="H610" t="s">
        <v>806</v>
      </c>
      <c r="I610" t="s">
        <v>499</v>
      </c>
      <c r="J610" s="363">
        <v>33.802425701323948</v>
      </c>
      <c r="K610" t="s">
        <v>1110</v>
      </c>
    </row>
    <row r="611" spans="1:11" ht="16.5">
      <c r="A611" s="419"/>
      <c r="B611" s="502" t="s">
        <v>657</v>
      </c>
      <c r="C611" t="s">
        <v>808</v>
      </c>
      <c r="D611" t="s">
        <v>627</v>
      </c>
      <c r="E611" t="s">
        <v>1038</v>
      </c>
      <c r="F611" t="s">
        <v>1113</v>
      </c>
      <c r="G611" t="s">
        <v>1113</v>
      </c>
      <c r="H611" t="s">
        <v>808</v>
      </c>
      <c r="I611" t="s">
        <v>499</v>
      </c>
      <c r="J611" s="363">
        <v>11318.813072863622</v>
      </c>
      <c r="K611" t="s">
        <v>1110</v>
      </c>
    </row>
    <row r="612" spans="1:11" ht="16.5">
      <c r="A612" s="419"/>
      <c r="B612" s="502" t="s">
        <v>657</v>
      </c>
      <c r="C612" t="s">
        <v>808</v>
      </c>
      <c r="D612" t="s">
        <v>585</v>
      </c>
      <c r="E612" t="s">
        <v>1111</v>
      </c>
      <c r="F612" t="s">
        <v>1113</v>
      </c>
      <c r="G612" t="s">
        <v>1113</v>
      </c>
      <c r="H612" t="s">
        <v>808</v>
      </c>
      <c r="I612" t="s">
        <v>499</v>
      </c>
      <c r="J612" s="363">
        <v>15882.297935376353</v>
      </c>
      <c r="K612" t="s">
        <v>1110</v>
      </c>
    </row>
    <row r="613" spans="1:11" ht="16.5">
      <c r="A613" s="419"/>
      <c r="B613" s="502" t="s">
        <v>657</v>
      </c>
      <c r="C613" t="s">
        <v>808</v>
      </c>
      <c r="D613" t="s">
        <v>585</v>
      </c>
      <c r="E613" t="s">
        <v>1038</v>
      </c>
      <c r="F613" t="s">
        <v>1113</v>
      </c>
      <c r="G613" t="s">
        <v>1113</v>
      </c>
      <c r="H613" t="s">
        <v>808</v>
      </c>
      <c r="I613" t="s">
        <v>499</v>
      </c>
      <c r="J613" s="363">
        <v>0</v>
      </c>
      <c r="K613" t="s">
        <v>1110</v>
      </c>
    </row>
    <row r="614" spans="1:11" ht="16.5">
      <c r="A614" s="419"/>
      <c r="B614" s="502" t="s">
        <v>657</v>
      </c>
      <c r="C614" t="s">
        <v>808</v>
      </c>
      <c r="D614" t="s">
        <v>585</v>
      </c>
      <c r="E614" t="s">
        <v>1049</v>
      </c>
      <c r="F614" t="s">
        <v>1113</v>
      </c>
      <c r="G614" t="s">
        <v>1113</v>
      </c>
      <c r="H614" t="s">
        <v>808</v>
      </c>
      <c r="I614" t="s">
        <v>499</v>
      </c>
      <c r="J614" s="363">
        <v>0</v>
      </c>
      <c r="K614" t="s">
        <v>1110</v>
      </c>
    </row>
    <row r="615" spans="1:11" ht="16.5">
      <c r="A615" s="419"/>
      <c r="B615" s="502" t="s">
        <v>657</v>
      </c>
      <c r="C615" t="s">
        <v>808</v>
      </c>
      <c r="D615" t="s">
        <v>585</v>
      </c>
      <c r="E615" t="s">
        <v>1041</v>
      </c>
      <c r="F615" t="s">
        <v>1113</v>
      </c>
      <c r="G615" t="s">
        <v>1113</v>
      </c>
      <c r="H615" t="s">
        <v>808</v>
      </c>
      <c r="I615" t="s">
        <v>499</v>
      </c>
      <c r="J615" s="363">
        <v>22925.562447921489</v>
      </c>
      <c r="K615" t="s">
        <v>1110</v>
      </c>
    </row>
    <row r="616" spans="1:11" ht="16.5">
      <c r="A616" s="419"/>
      <c r="B616" s="502" t="s">
        <v>657</v>
      </c>
      <c r="C616" t="s">
        <v>808</v>
      </c>
      <c r="D616" t="s">
        <v>585</v>
      </c>
      <c r="E616" t="s">
        <v>1043</v>
      </c>
      <c r="F616" t="s">
        <v>1113</v>
      </c>
      <c r="G616" t="s">
        <v>1113</v>
      </c>
      <c r="H616" t="s">
        <v>808</v>
      </c>
      <c r="I616" t="s">
        <v>499</v>
      </c>
      <c r="J616" s="363">
        <v>40.551800759188964</v>
      </c>
      <c r="K616" t="s">
        <v>1110</v>
      </c>
    </row>
    <row r="617" spans="1:11" ht="16.5">
      <c r="A617" s="419"/>
      <c r="B617" s="502" t="s">
        <v>657</v>
      </c>
      <c r="C617" t="s">
        <v>810</v>
      </c>
      <c r="D617" t="s">
        <v>627</v>
      </c>
      <c r="E617" t="s">
        <v>1038</v>
      </c>
      <c r="F617" t="s">
        <v>1113</v>
      </c>
      <c r="G617" t="s">
        <v>1113</v>
      </c>
      <c r="H617" t="s">
        <v>810</v>
      </c>
      <c r="I617" t="s">
        <v>499</v>
      </c>
      <c r="J617" s="363">
        <v>40902.749745393943</v>
      </c>
      <c r="K617" t="s">
        <v>1110</v>
      </c>
    </row>
    <row r="618" spans="1:11" ht="16.5">
      <c r="A618" s="419"/>
      <c r="B618" s="502" t="s">
        <v>657</v>
      </c>
      <c r="C618" t="s">
        <v>810</v>
      </c>
      <c r="D618" t="s">
        <v>585</v>
      </c>
      <c r="E618" t="s">
        <v>1111</v>
      </c>
      <c r="F618" t="s">
        <v>1113</v>
      </c>
      <c r="G618" t="s">
        <v>1113</v>
      </c>
      <c r="H618" t="s">
        <v>810</v>
      </c>
      <c r="I618" t="s">
        <v>499</v>
      </c>
      <c r="J618" s="363">
        <v>11497.194704194055</v>
      </c>
      <c r="K618" t="s">
        <v>1110</v>
      </c>
    </row>
    <row r="619" spans="1:11" ht="16.5">
      <c r="A619" s="419"/>
      <c r="B619" s="502" t="s">
        <v>657</v>
      </c>
      <c r="C619" t="s">
        <v>810</v>
      </c>
      <c r="D619" t="s">
        <v>585</v>
      </c>
      <c r="E619" t="s">
        <v>1038</v>
      </c>
      <c r="F619" t="s">
        <v>1113</v>
      </c>
      <c r="G619" t="s">
        <v>1113</v>
      </c>
      <c r="H619" t="s">
        <v>810</v>
      </c>
      <c r="I619" t="s">
        <v>499</v>
      </c>
      <c r="J619" s="363">
        <v>693.28765855013421</v>
      </c>
      <c r="K619" t="s">
        <v>1110</v>
      </c>
    </row>
    <row r="620" spans="1:11" ht="16.5">
      <c r="A620" s="419"/>
      <c r="B620" s="502" t="s">
        <v>657</v>
      </c>
      <c r="C620" t="s">
        <v>810</v>
      </c>
      <c r="D620" t="s">
        <v>585</v>
      </c>
      <c r="E620" t="s">
        <v>1049</v>
      </c>
      <c r="F620" t="s">
        <v>1113</v>
      </c>
      <c r="G620" t="s">
        <v>1113</v>
      </c>
      <c r="H620" t="s">
        <v>810</v>
      </c>
      <c r="I620" t="s">
        <v>499</v>
      </c>
      <c r="J620" s="363">
        <v>10415.702249791686</v>
      </c>
      <c r="K620" t="s">
        <v>1110</v>
      </c>
    </row>
    <row r="621" spans="1:11" ht="16.5">
      <c r="A621" s="419"/>
      <c r="B621" s="502" t="s">
        <v>657</v>
      </c>
      <c r="C621" t="s">
        <v>810</v>
      </c>
      <c r="D621" t="s">
        <v>585</v>
      </c>
      <c r="E621" t="s">
        <v>1041</v>
      </c>
      <c r="F621" t="s">
        <v>1113</v>
      </c>
      <c r="G621" t="s">
        <v>1113</v>
      </c>
      <c r="H621" t="s">
        <v>810</v>
      </c>
      <c r="I621" t="s">
        <v>499</v>
      </c>
      <c r="J621" s="363">
        <v>46931.395241181373</v>
      </c>
      <c r="K621" t="s">
        <v>1110</v>
      </c>
    </row>
    <row r="622" spans="1:11" ht="16.5">
      <c r="A622" s="419"/>
      <c r="B622" s="502" t="s">
        <v>657</v>
      </c>
      <c r="C622" t="s">
        <v>810</v>
      </c>
      <c r="D622" t="s">
        <v>585</v>
      </c>
      <c r="E622" t="s">
        <v>1043</v>
      </c>
      <c r="F622" t="s">
        <v>1113</v>
      </c>
      <c r="G622" t="s">
        <v>1113</v>
      </c>
      <c r="H622" t="s">
        <v>810</v>
      </c>
      <c r="I622" t="s">
        <v>499</v>
      </c>
      <c r="J622" s="363">
        <v>0</v>
      </c>
      <c r="K622" t="s">
        <v>1110</v>
      </c>
    </row>
    <row r="623" spans="1:11" ht="16.5">
      <c r="A623" s="419"/>
      <c r="B623" s="502" t="s">
        <v>657</v>
      </c>
      <c r="C623" t="s">
        <v>812</v>
      </c>
      <c r="D623" t="s">
        <v>627</v>
      </c>
      <c r="E623" t="s">
        <v>1038</v>
      </c>
      <c r="F623" t="s">
        <v>1113</v>
      </c>
      <c r="G623" t="s">
        <v>1113</v>
      </c>
      <c r="H623" t="s">
        <v>812</v>
      </c>
      <c r="I623" t="s">
        <v>499</v>
      </c>
      <c r="J623" s="363">
        <v>0</v>
      </c>
      <c r="K623" t="s">
        <v>1110</v>
      </c>
    </row>
    <row r="624" spans="1:11" ht="16.5">
      <c r="A624" s="419"/>
      <c r="B624" s="502" t="s">
        <v>657</v>
      </c>
      <c r="C624" t="s">
        <v>812</v>
      </c>
      <c r="D624" t="s">
        <v>585</v>
      </c>
      <c r="E624" t="s">
        <v>1111</v>
      </c>
      <c r="F624" t="s">
        <v>1113</v>
      </c>
      <c r="G624" t="s">
        <v>1113</v>
      </c>
      <c r="H624" t="s">
        <v>812</v>
      </c>
      <c r="I624" t="s">
        <v>499</v>
      </c>
      <c r="J624" s="363">
        <v>101055.42079437089</v>
      </c>
      <c r="K624" t="s">
        <v>1110</v>
      </c>
    </row>
    <row r="625" spans="1:11" ht="16.5">
      <c r="A625" s="419"/>
      <c r="B625" s="502" t="s">
        <v>657</v>
      </c>
      <c r="C625" t="s">
        <v>812</v>
      </c>
      <c r="D625" t="s">
        <v>585</v>
      </c>
      <c r="E625" t="s">
        <v>1038</v>
      </c>
      <c r="F625" t="s">
        <v>1113</v>
      </c>
      <c r="G625" t="s">
        <v>1113</v>
      </c>
      <c r="H625" t="s">
        <v>812</v>
      </c>
      <c r="I625" t="s">
        <v>499</v>
      </c>
      <c r="J625" s="363">
        <v>63790.028701046198</v>
      </c>
      <c r="K625" t="s">
        <v>1110</v>
      </c>
    </row>
    <row r="626" spans="1:11" ht="16.5">
      <c r="A626" s="419"/>
      <c r="B626" s="502" t="s">
        <v>657</v>
      </c>
      <c r="C626" t="s">
        <v>812</v>
      </c>
      <c r="D626" t="s">
        <v>585</v>
      </c>
      <c r="E626" t="s">
        <v>1049</v>
      </c>
      <c r="F626" t="s">
        <v>1113</v>
      </c>
      <c r="G626" t="s">
        <v>1113</v>
      </c>
      <c r="H626" t="s">
        <v>812</v>
      </c>
      <c r="I626" t="s">
        <v>499</v>
      </c>
      <c r="J626" s="363">
        <v>0</v>
      </c>
      <c r="K626" t="s">
        <v>1110</v>
      </c>
    </row>
    <row r="627" spans="1:11" ht="16.5">
      <c r="A627" s="419"/>
      <c r="B627" s="502" t="s">
        <v>657</v>
      </c>
      <c r="C627" t="s">
        <v>812</v>
      </c>
      <c r="D627" t="s">
        <v>585</v>
      </c>
      <c r="E627" t="s">
        <v>1041</v>
      </c>
      <c r="F627" t="s">
        <v>1113</v>
      </c>
      <c r="G627" t="s">
        <v>1113</v>
      </c>
      <c r="H627" t="s">
        <v>812</v>
      </c>
      <c r="I627" t="s">
        <v>499</v>
      </c>
      <c r="J627" s="363">
        <v>18516.803999629665</v>
      </c>
      <c r="K627" t="s">
        <v>1110</v>
      </c>
    </row>
    <row r="628" spans="1:11" ht="16.5">
      <c r="A628" s="419"/>
      <c r="B628" s="502" t="s">
        <v>657</v>
      </c>
      <c r="C628" t="s">
        <v>812</v>
      </c>
      <c r="D628" t="s">
        <v>585</v>
      </c>
      <c r="E628" t="s">
        <v>1112</v>
      </c>
      <c r="F628" t="s">
        <v>1113</v>
      </c>
      <c r="G628" t="s">
        <v>1113</v>
      </c>
      <c r="H628" t="s">
        <v>812</v>
      </c>
      <c r="I628" t="s">
        <v>499</v>
      </c>
      <c r="J628" s="363">
        <v>0</v>
      </c>
      <c r="K628" t="s">
        <v>1110</v>
      </c>
    </row>
    <row r="629" spans="1:11" ht="16.5">
      <c r="A629" s="419"/>
      <c r="B629" s="502" t="s">
        <v>657</v>
      </c>
      <c r="C629" t="s">
        <v>812</v>
      </c>
      <c r="D629" t="s">
        <v>585</v>
      </c>
      <c r="E629" t="s">
        <v>1043</v>
      </c>
      <c r="F629" t="s">
        <v>1113</v>
      </c>
      <c r="G629" t="s">
        <v>1113</v>
      </c>
      <c r="H629" t="s">
        <v>812</v>
      </c>
      <c r="I629" t="s">
        <v>499</v>
      </c>
      <c r="J629" s="363">
        <v>0</v>
      </c>
      <c r="K629" t="s">
        <v>1110</v>
      </c>
    </row>
    <row r="630" spans="1:11" ht="16.5">
      <c r="A630" s="419"/>
      <c r="B630" s="502" t="s">
        <v>657</v>
      </c>
      <c r="C630" t="s">
        <v>814</v>
      </c>
      <c r="D630" t="s">
        <v>627</v>
      </c>
      <c r="E630" t="s">
        <v>1038</v>
      </c>
      <c r="F630" s="362" t="s">
        <v>1110</v>
      </c>
      <c r="G630" s="362" t="s">
        <v>1110</v>
      </c>
      <c r="I630" t="s">
        <v>499</v>
      </c>
      <c r="J630" s="363">
        <v>2952.7636329969446</v>
      </c>
      <c r="K630" t="s">
        <v>1110</v>
      </c>
    </row>
    <row r="631" spans="1:11" ht="16.5">
      <c r="A631" s="419"/>
      <c r="B631" s="502" t="s">
        <v>657</v>
      </c>
      <c r="C631" t="s">
        <v>814</v>
      </c>
      <c r="D631" t="s">
        <v>585</v>
      </c>
      <c r="E631" t="s">
        <v>1111</v>
      </c>
      <c r="F631" s="362" t="s">
        <v>1110</v>
      </c>
      <c r="G631" s="362" t="s">
        <v>1110</v>
      </c>
      <c r="I631" t="s">
        <v>499</v>
      </c>
      <c r="J631" s="363">
        <v>19428.978798259421</v>
      </c>
      <c r="K631" t="s">
        <v>1110</v>
      </c>
    </row>
    <row r="632" spans="1:11" ht="16.5">
      <c r="A632" s="419"/>
      <c r="B632" s="502" t="s">
        <v>657</v>
      </c>
      <c r="C632" t="s">
        <v>814</v>
      </c>
      <c r="D632" t="s">
        <v>585</v>
      </c>
      <c r="E632" t="s">
        <v>1038</v>
      </c>
      <c r="F632" s="362" t="s">
        <v>1110</v>
      </c>
      <c r="G632" s="362" t="s">
        <v>1110</v>
      </c>
      <c r="I632" t="s">
        <v>499</v>
      </c>
      <c r="J632" s="363">
        <v>788.32515507823348</v>
      </c>
      <c r="K632" t="s">
        <v>1110</v>
      </c>
    </row>
    <row r="633" spans="1:11" ht="16.5">
      <c r="A633" s="419"/>
      <c r="B633" s="502" t="s">
        <v>657</v>
      </c>
      <c r="C633" t="s">
        <v>814</v>
      </c>
      <c r="D633" t="s">
        <v>585</v>
      </c>
      <c r="E633" t="s">
        <v>1049</v>
      </c>
      <c r="F633" s="362" t="s">
        <v>1110</v>
      </c>
      <c r="G633" s="362" t="s">
        <v>1110</v>
      </c>
      <c r="I633" t="s">
        <v>499</v>
      </c>
      <c r="J633" s="363">
        <v>138.87602999722247</v>
      </c>
      <c r="K633" t="s">
        <v>1110</v>
      </c>
    </row>
    <row r="634" spans="1:11" ht="16.5">
      <c r="A634" s="419"/>
      <c r="B634" s="502" t="s">
        <v>657</v>
      </c>
      <c r="C634" t="s">
        <v>814</v>
      </c>
      <c r="D634" t="s">
        <v>585</v>
      </c>
      <c r="E634" t="s">
        <v>1041</v>
      </c>
      <c r="F634" s="362" t="s">
        <v>1110</v>
      </c>
      <c r="G634" s="362" t="s">
        <v>1110</v>
      </c>
      <c r="I634" t="s">
        <v>499</v>
      </c>
      <c r="J634" s="363">
        <v>2277.5020831404499</v>
      </c>
      <c r="K634" t="s">
        <v>1110</v>
      </c>
    </row>
    <row r="635" spans="1:11" ht="16.5">
      <c r="A635" s="419"/>
      <c r="B635" s="502" t="s">
        <v>657</v>
      </c>
      <c r="C635" t="s">
        <v>814</v>
      </c>
      <c r="D635" t="s">
        <v>585</v>
      </c>
      <c r="E635" t="s">
        <v>1043</v>
      </c>
      <c r="F635" s="362" t="s">
        <v>1110</v>
      </c>
      <c r="G635" s="362" t="s">
        <v>1110</v>
      </c>
      <c r="I635" t="s">
        <v>499</v>
      </c>
      <c r="J635" s="363">
        <v>5336.3484862512723</v>
      </c>
      <c r="K635" t="s">
        <v>1110</v>
      </c>
    </row>
    <row r="636" spans="1:11" ht="16.5">
      <c r="A636" s="419"/>
      <c r="B636" s="502" t="s">
        <v>657</v>
      </c>
      <c r="C636" t="s">
        <v>816</v>
      </c>
      <c r="D636" t="s">
        <v>627</v>
      </c>
      <c r="E636" t="s">
        <v>1038</v>
      </c>
      <c r="F636" t="s">
        <v>1113</v>
      </c>
      <c r="G636" t="s">
        <v>1113</v>
      </c>
      <c r="H636" t="s">
        <v>816</v>
      </c>
      <c r="I636" t="s">
        <v>499</v>
      </c>
      <c r="J636" s="363">
        <v>14265.364318118693</v>
      </c>
      <c r="K636" t="s">
        <v>1110</v>
      </c>
    </row>
    <row r="637" spans="1:11" ht="16.5">
      <c r="A637" s="419"/>
      <c r="B637" s="502" t="s">
        <v>657</v>
      </c>
      <c r="C637" t="s">
        <v>816</v>
      </c>
      <c r="D637" t="s">
        <v>585</v>
      </c>
      <c r="E637" t="s">
        <v>1111</v>
      </c>
      <c r="F637" t="s">
        <v>1113</v>
      </c>
      <c r="G637" t="s">
        <v>1113</v>
      </c>
      <c r="H637" t="s">
        <v>816</v>
      </c>
      <c r="I637" t="s">
        <v>499</v>
      </c>
      <c r="J637" s="363">
        <v>6930.8952874733814</v>
      </c>
      <c r="K637" t="s">
        <v>1110</v>
      </c>
    </row>
    <row r="638" spans="1:11" ht="16.5">
      <c r="A638" s="419"/>
      <c r="B638" s="502" t="s">
        <v>657</v>
      </c>
      <c r="C638" t="s">
        <v>816</v>
      </c>
      <c r="D638" t="s">
        <v>585</v>
      </c>
      <c r="E638" t="s">
        <v>1038</v>
      </c>
      <c r="F638" t="s">
        <v>1113</v>
      </c>
      <c r="G638" t="s">
        <v>1113</v>
      </c>
      <c r="H638" t="s">
        <v>816</v>
      </c>
      <c r="I638" t="s">
        <v>499</v>
      </c>
      <c r="J638" s="363">
        <v>0</v>
      </c>
      <c r="K638" t="s">
        <v>1110</v>
      </c>
    </row>
    <row r="639" spans="1:11" ht="16.5">
      <c r="A639" s="419"/>
      <c r="B639" s="502" t="s">
        <v>657</v>
      </c>
      <c r="C639" t="s">
        <v>816</v>
      </c>
      <c r="D639" t="s">
        <v>585</v>
      </c>
      <c r="E639" t="s">
        <v>1049</v>
      </c>
      <c r="F639" t="s">
        <v>1113</v>
      </c>
      <c r="G639" t="s">
        <v>1113</v>
      </c>
      <c r="H639" t="s">
        <v>816</v>
      </c>
      <c r="I639" t="s">
        <v>499</v>
      </c>
      <c r="J639" s="363">
        <v>0</v>
      </c>
      <c r="K639" t="s">
        <v>1110</v>
      </c>
    </row>
    <row r="640" spans="1:11" ht="16.5">
      <c r="A640" s="419"/>
      <c r="B640" s="502" t="s">
        <v>657</v>
      </c>
      <c r="C640" t="s">
        <v>816</v>
      </c>
      <c r="D640" t="s">
        <v>585</v>
      </c>
      <c r="E640" t="s">
        <v>1041</v>
      </c>
      <c r="F640" t="s">
        <v>1113</v>
      </c>
      <c r="G640" t="s">
        <v>1113</v>
      </c>
      <c r="H640" t="s">
        <v>816</v>
      </c>
      <c r="I640" t="s">
        <v>499</v>
      </c>
      <c r="J640" s="363">
        <v>534.08943616331817</v>
      </c>
      <c r="K640" t="s">
        <v>1110</v>
      </c>
    </row>
    <row r="641" spans="1:11" ht="16.5">
      <c r="A641" s="419"/>
      <c r="B641" s="502" t="s">
        <v>657</v>
      </c>
      <c r="C641" t="s">
        <v>816</v>
      </c>
      <c r="D641" t="s">
        <v>585</v>
      </c>
      <c r="E641" t="s">
        <v>1043</v>
      </c>
      <c r="F641" t="s">
        <v>1113</v>
      </c>
      <c r="G641" t="s">
        <v>1113</v>
      </c>
      <c r="H641" t="s">
        <v>816</v>
      </c>
      <c r="I641" t="s">
        <v>499</v>
      </c>
      <c r="J641" s="363">
        <v>0</v>
      </c>
      <c r="K641" t="s">
        <v>1110</v>
      </c>
    </row>
    <row r="642" spans="1:11" ht="16.5">
      <c r="A642" s="419"/>
      <c r="B642" s="502" t="s">
        <v>657</v>
      </c>
      <c r="C642" t="s">
        <v>677</v>
      </c>
      <c r="D642" t="s">
        <v>627</v>
      </c>
      <c r="E642" t="s">
        <v>1038</v>
      </c>
      <c r="F642" t="s">
        <v>1113</v>
      </c>
      <c r="G642" t="s">
        <v>1113</v>
      </c>
      <c r="H642" t="s">
        <v>677</v>
      </c>
      <c r="I642" t="s">
        <v>499</v>
      </c>
      <c r="J642" s="363">
        <v>18.414961577631701</v>
      </c>
      <c r="K642" t="s">
        <v>1110</v>
      </c>
    </row>
    <row r="643" spans="1:11" ht="16.5">
      <c r="A643" s="419"/>
      <c r="B643" s="502" t="s">
        <v>657</v>
      </c>
      <c r="C643" t="s">
        <v>677</v>
      </c>
      <c r="D643" t="s">
        <v>585</v>
      </c>
      <c r="E643" t="s">
        <v>1111</v>
      </c>
      <c r="F643" t="s">
        <v>1113</v>
      </c>
      <c r="G643" t="s">
        <v>1113</v>
      </c>
      <c r="H643" t="s">
        <v>677</v>
      </c>
      <c r="I643" t="s">
        <v>499</v>
      </c>
      <c r="J643" s="363">
        <v>20661.53133969077</v>
      </c>
      <c r="K643" t="s">
        <v>1110</v>
      </c>
    </row>
    <row r="644" spans="1:11" ht="16.5">
      <c r="A644" s="419"/>
      <c r="B644" s="502" t="s">
        <v>657</v>
      </c>
      <c r="C644" t="s">
        <v>677</v>
      </c>
      <c r="D644" t="s">
        <v>585</v>
      </c>
      <c r="E644" t="s">
        <v>1038</v>
      </c>
      <c r="F644" t="s">
        <v>1113</v>
      </c>
      <c r="G644" t="s">
        <v>1113</v>
      </c>
      <c r="H644" t="s">
        <v>677</v>
      </c>
      <c r="I644" t="s">
        <v>499</v>
      </c>
      <c r="J644" s="363">
        <v>56912.119248217758</v>
      </c>
      <c r="K644" t="s">
        <v>1110</v>
      </c>
    </row>
    <row r="645" spans="1:11" ht="16.5">
      <c r="A645" s="419"/>
      <c r="B645" s="502" t="s">
        <v>657</v>
      </c>
      <c r="C645" t="s">
        <v>677</v>
      </c>
      <c r="D645" t="s">
        <v>585</v>
      </c>
      <c r="E645" t="s">
        <v>1049</v>
      </c>
      <c r="F645" t="s">
        <v>1113</v>
      </c>
      <c r="G645" t="s">
        <v>1113</v>
      </c>
      <c r="H645" t="s">
        <v>677</v>
      </c>
      <c r="I645" t="s">
        <v>499</v>
      </c>
      <c r="J645" s="363">
        <v>0</v>
      </c>
      <c r="K645" t="s">
        <v>1110</v>
      </c>
    </row>
    <row r="646" spans="1:11" ht="16.5">
      <c r="A646" s="419"/>
      <c r="B646" s="502" t="s">
        <v>657</v>
      </c>
      <c r="C646" t="s">
        <v>677</v>
      </c>
      <c r="D646" t="s">
        <v>585</v>
      </c>
      <c r="E646" t="s">
        <v>1041</v>
      </c>
      <c r="F646" t="s">
        <v>1113</v>
      </c>
      <c r="G646" t="s">
        <v>1113</v>
      </c>
      <c r="H646" t="s">
        <v>677</v>
      </c>
      <c r="I646" t="s">
        <v>499</v>
      </c>
      <c r="J646" s="363">
        <v>6390.102768262198</v>
      </c>
      <c r="K646" t="s">
        <v>1110</v>
      </c>
    </row>
    <row r="647" spans="1:11" ht="16.5">
      <c r="A647" s="419"/>
      <c r="B647" s="502" t="s">
        <v>657</v>
      </c>
      <c r="C647" t="s">
        <v>677</v>
      </c>
      <c r="D647" t="s">
        <v>585</v>
      </c>
      <c r="E647" t="s">
        <v>1043</v>
      </c>
      <c r="F647" t="s">
        <v>1113</v>
      </c>
      <c r="G647" t="s">
        <v>1113</v>
      </c>
      <c r="H647" t="s">
        <v>677</v>
      </c>
      <c r="I647" t="s">
        <v>499</v>
      </c>
      <c r="J647" s="363">
        <v>44569.262105360613</v>
      </c>
      <c r="K647" t="s">
        <v>1110</v>
      </c>
    </row>
    <row r="648" spans="1:11" ht="16.5">
      <c r="A648" s="419"/>
      <c r="B648" s="502" t="s">
        <v>657</v>
      </c>
      <c r="C648" t="s">
        <v>818</v>
      </c>
      <c r="D648" t="s">
        <v>627</v>
      </c>
      <c r="E648" t="s">
        <v>1074</v>
      </c>
      <c r="F648" t="s">
        <v>1113</v>
      </c>
      <c r="G648" t="s">
        <v>1113</v>
      </c>
      <c r="H648" t="s">
        <v>818</v>
      </c>
      <c r="I648" t="s">
        <v>499</v>
      </c>
      <c r="J648" s="363">
        <v>368.02147949263957</v>
      </c>
      <c r="K648" t="s">
        <v>1110</v>
      </c>
    </row>
    <row r="649" spans="1:11" ht="16.5">
      <c r="A649" s="419"/>
      <c r="B649" s="502" t="s">
        <v>657</v>
      </c>
      <c r="C649" t="s">
        <v>818</v>
      </c>
      <c r="D649" t="s">
        <v>627</v>
      </c>
      <c r="E649" t="s">
        <v>1038</v>
      </c>
      <c r="F649" t="s">
        <v>1113</v>
      </c>
      <c r="G649" t="s">
        <v>1113</v>
      </c>
      <c r="H649" t="s">
        <v>818</v>
      </c>
      <c r="I649" t="s">
        <v>499</v>
      </c>
      <c r="J649" s="363">
        <v>2731.9970373113601</v>
      </c>
      <c r="K649" t="s">
        <v>1110</v>
      </c>
    </row>
    <row r="650" spans="1:11" ht="16.5">
      <c r="A650" s="419"/>
      <c r="B650" s="502" t="s">
        <v>657</v>
      </c>
      <c r="C650" t="s">
        <v>818</v>
      </c>
      <c r="D650" t="s">
        <v>585</v>
      </c>
      <c r="E650" t="s">
        <v>1111</v>
      </c>
      <c r="F650" t="s">
        <v>1113</v>
      </c>
      <c r="G650" t="s">
        <v>1113</v>
      </c>
      <c r="H650" t="s">
        <v>818</v>
      </c>
      <c r="I650" t="s">
        <v>499</v>
      </c>
      <c r="J650" s="363">
        <v>14526.312378483473</v>
      </c>
      <c r="K650" t="s">
        <v>1110</v>
      </c>
    </row>
    <row r="651" spans="1:11" ht="16.5">
      <c r="A651" s="419"/>
      <c r="B651" s="502" t="s">
        <v>657</v>
      </c>
      <c r="C651" t="s">
        <v>818</v>
      </c>
      <c r="D651" t="s">
        <v>585</v>
      </c>
      <c r="E651" t="s">
        <v>1038</v>
      </c>
      <c r="F651" t="s">
        <v>1113</v>
      </c>
      <c r="G651" t="s">
        <v>1113</v>
      </c>
      <c r="H651" t="s">
        <v>818</v>
      </c>
      <c r="I651" t="s">
        <v>499</v>
      </c>
      <c r="J651" s="363">
        <v>2884.7236367003052</v>
      </c>
      <c r="K651" t="s">
        <v>1110</v>
      </c>
    </row>
    <row r="652" spans="1:11" ht="16.5">
      <c r="A652" s="419"/>
      <c r="B652" s="502" t="s">
        <v>657</v>
      </c>
      <c r="C652" t="s">
        <v>818</v>
      </c>
      <c r="D652" t="s">
        <v>585</v>
      </c>
      <c r="E652" t="s">
        <v>1049</v>
      </c>
      <c r="F652" t="s">
        <v>1113</v>
      </c>
      <c r="G652" t="s">
        <v>1113</v>
      </c>
      <c r="H652" t="s">
        <v>818</v>
      </c>
      <c r="I652" t="s">
        <v>499</v>
      </c>
      <c r="J652" s="363">
        <v>0</v>
      </c>
      <c r="K652" t="s">
        <v>1110</v>
      </c>
    </row>
    <row r="653" spans="1:11" ht="16.5">
      <c r="A653" s="419"/>
      <c r="B653" s="502" t="s">
        <v>657</v>
      </c>
      <c r="C653" t="s">
        <v>818</v>
      </c>
      <c r="D653" t="s">
        <v>585</v>
      </c>
      <c r="E653" t="s">
        <v>1041</v>
      </c>
      <c r="F653" t="s">
        <v>1113</v>
      </c>
      <c r="G653" t="s">
        <v>1113</v>
      </c>
      <c r="H653" t="s">
        <v>818</v>
      </c>
      <c r="I653" t="s">
        <v>499</v>
      </c>
      <c r="J653" s="363">
        <v>2388.9269512082215</v>
      </c>
      <c r="K653" t="s">
        <v>1110</v>
      </c>
    </row>
    <row r="654" spans="1:11" ht="16.5">
      <c r="A654" s="419"/>
      <c r="B654" s="502" t="s">
        <v>657</v>
      </c>
      <c r="C654" t="s">
        <v>818</v>
      </c>
      <c r="D654" t="s">
        <v>585</v>
      </c>
      <c r="E654" t="s">
        <v>1043</v>
      </c>
      <c r="F654" t="s">
        <v>1113</v>
      </c>
      <c r="G654" t="s">
        <v>1113</v>
      </c>
      <c r="H654" t="s">
        <v>818</v>
      </c>
      <c r="I654" t="s">
        <v>499</v>
      </c>
      <c r="J654" s="363">
        <v>0</v>
      </c>
      <c r="K654" t="s">
        <v>1110</v>
      </c>
    </row>
    <row r="655" spans="1:11" ht="16.5">
      <c r="A655" s="419"/>
      <c r="B655" s="502" t="s">
        <v>657</v>
      </c>
      <c r="C655" t="s">
        <v>680</v>
      </c>
      <c r="D655" t="s">
        <v>627</v>
      </c>
      <c r="E655" t="s">
        <v>1038</v>
      </c>
      <c r="F655" s="362" t="s">
        <v>1110</v>
      </c>
      <c r="G655" s="362" t="s">
        <v>1110</v>
      </c>
      <c r="I655" t="s">
        <v>499</v>
      </c>
      <c r="J655" s="363">
        <v>8808.6103138598282</v>
      </c>
      <c r="K655" t="s">
        <v>1110</v>
      </c>
    </row>
    <row r="656" spans="1:11" ht="16.5">
      <c r="A656" s="419"/>
      <c r="B656" s="502" t="s">
        <v>657</v>
      </c>
      <c r="C656" t="s">
        <v>680</v>
      </c>
      <c r="D656" t="s">
        <v>585</v>
      </c>
      <c r="E656" t="s">
        <v>1111</v>
      </c>
      <c r="F656" s="362" t="s">
        <v>1110</v>
      </c>
      <c r="G656" s="362" t="s">
        <v>1110</v>
      </c>
      <c r="I656" t="s">
        <v>499</v>
      </c>
      <c r="J656" s="363">
        <v>55187.149338024254</v>
      </c>
      <c r="K656" t="s">
        <v>1110</v>
      </c>
    </row>
    <row r="657" spans="1:11" ht="16.5">
      <c r="A657" s="419"/>
      <c r="B657" s="502" t="s">
        <v>657</v>
      </c>
      <c r="C657" t="s">
        <v>680</v>
      </c>
      <c r="D657" t="s">
        <v>585</v>
      </c>
      <c r="E657" t="s">
        <v>1038</v>
      </c>
      <c r="F657" s="362" t="s">
        <v>1110</v>
      </c>
      <c r="G657" s="362" t="s">
        <v>1110</v>
      </c>
      <c r="I657" t="s">
        <v>499</v>
      </c>
      <c r="J657" s="363">
        <v>38596.907693732057</v>
      </c>
      <c r="K657" t="s">
        <v>1110</v>
      </c>
    </row>
    <row r="658" spans="1:11" ht="16.5">
      <c r="A658" s="419"/>
      <c r="B658" s="502" t="s">
        <v>657</v>
      </c>
      <c r="C658" t="s">
        <v>680</v>
      </c>
      <c r="D658" t="s">
        <v>585</v>
      </c>
      <c r="E658" t="s">
        <v>1049</v>
      </c>
      <c r="F658" s="362" t="s">
        <v>1110</v>
      </c>
      <c r="G658" s="362" t="s">
        <v>1110</v>
      </c>
      <c r="I658" t="s">
        <v>499</v>
      </c>
      <c r="J658" s="363">
        <v>0</v>
      </c>
      <c r="K658" t="s">
        <v>1110</v>
      </c>
    </row>
    <row r="659" spans="1:11" ht="16.5">
      <c r="A659" s="419"/>
      <c r="B659" s="502" t="s">
        <v>657</v>
      </c>
      <c r="C659" t="s">
        <v>680</v>
      </c>
      <c r="D659" t="s">
        <v>585</v>
      </c>
      <c r="E659" t="s">
        <v>1041</v>
      </c>
      <c r="F659" s="362" t="s">
        <v>1110</v>
      </c>
      <c r="G659" s="362" t="s">
        <v>1110</v>
      </c>
      <c r="I659" t="s">
        <v>499</v>
      </c>
      <c r="J659" s="363">
        <v>4985.0106471622994</v>
      </c>
      <c r="K659" t="s">
        <v>1110</v>
      </c>
    </row>
    <row r="660" spans="1:11" ht="16.5">
      <c r="A660" s="419"/>
      <c r="B660" s="502" t="s">
        <v>657</v>
      </c>
      <c r="C660" t="s">
        <v>680</v>
      </c>
      <c r="D660" t="s">
        <v>585</v>
      </c>
      <c r="E660" t="s">
        <v>1043</v>
      </c>
      <c r="F660" s="362" t="s">
        <v>1110</v>
      </c>
      <c r="G660" s="362" t="s">
        <v>1110</v>
      </c>
      <c r="I660" t="s">
        <v>499</v>
      </c>
      <c r="J660" s="363">
        <v>0</v>
      </c>
      <c r="K660" t="s">
        <v>1110</v>
      </c>
    </row>
    <row r="661" spans="1:11" ht="16.5">
      <c r="A661" s="419"/>
      <c r="B661" s="502" t="s">
        <v>657</v>
      </c>
      <c r="C661" t="s">
        <v>822</v>
      </c>
      <c r="D661" t="s">
        <v>627</v>
      </c>
      <c r="E661" t="s">
        <v>1038</v>
      </c>
      <c r="F661" s="362" t="s">
        <v>1110</v>
      </c>
      <c r="G661" s="362" t="s">
        <v>1110</v>
      </c>
      <c r="I661" t="s">
        <v>499</v>
      </c>
      <c r="J661" s="363">
        <v>0</v>
      </c>
      <c r="K661" t="s">
        <v>1110</v>
      </c>
    </row>
    <row r="662" spans="1:11" ht="16.5">
      <c r="A662" s="419"/>
      <c r="B662" s="502" t="s">
        <v>657</v>
      </c>
      <c r="C662" t="s">
        <v>822</v>
      </c>
      <c r="D662" t="s">
        <v>585</v>
      </c>
      <c r="E662" t="s">
        <v>1074</v>
      </c>
      <c r="F662" s="362" t="s">
        <v>1110</v>
      </c>
      <c r="G662" s="362" t="s">
        <v>1110</v>
      </c>
      <c r="I662" t="s">
        <v>499</v>
      </c>
      <c r="J662" s="363">
        <v>37.033607999259324</v>
      </c>
      <c r="K662" t="s">
        <v>1110</v>
      </c>
    </row>
    <row r="663" spans="1:11" ht="16.5">
      <c r="A663" s="419"/>
      <c r="B663" s="502" t="s">
        <v>657</v>
      </c>
      <c r="C663" t="s">
        <v>822</v>
      </c>
      <c r="D663" t="s">
        <v>585</v>
      </c>
      <c r="E663" t="s">
        <v>1111</v>
      </c>
      <c r="F663" s="362" t="s">
        <v>1110</v>
      </c>
      <c r="G663" s="362" t="s">
        <v>1110</v>
      </c>
      <c r="I663" t="s">
        <v>499</v>
      </c>
      <c r="J663" s="363">
        <v>837628.94176465133</v>
      </c>
      <c r="K663" t="s">
        <v>1110</v>
      </c>
    </row>
    <row r="664" spans="1:11" ht="16.5">
      <c r="A664" s="419"/>
      <c r="B664" s="502" t="s">
        <v>657</v>
      </c>
      <c r="C664" t="s">
        <v>822</v>
      </c>
      <c r="D664" t="s">
        <v>585</v>
      </c>
      <c r="E664" t="s">
        <v>1038</v>
      </c>
      <c r="F664" s="362" t="s">
        <v>1110</v>
      </c>
      <c r="G664" s="362" t="s">
        <v>1110</v>
      </c>
      <c r="I664" t="s">
        <v>499</v>
      </c>
      <c r="J664" s="363">
        <v>91681.436903990369</v>
      </c>
      <c r="K664" t="s">
        <v>1110</v>
      </c>
    </row>
    <row r="665" spans="1:11" ht="16.5">
      <c r="A665" s="419"/>
      <c r="B665" s="502" t="s">
        <v>657</v>
      </c>
      <c r="C665" t="s">
        <v>822</v>
      </c>
      <c r="D665" t="s">
        <v>585</v>
      </c>
      <c r="E665" t="s">
        <v>1049</v>
      </c>
      <c r="F665" s="362" t="s">
        <v>1110</v>
      </c>
      <c r="G665" s="362" t="s">
        <v>1110</v>
      </c>
      <c r="I665" t="s">
        <v>499</v>
      </c>
      <c r="J665" s="363">
        <v>0</v>
      </c>
      <c r="K665" t="s">
        <v>1110</v>
      </c>
    </row>
    <row r="666" spans="1:11" ht="16.5">
      <c r="A666" s="419"/>
      <c r="B666" s="502" t="s">
        <v>657</v>
      </c>
      <c r="C666" t="s">
        <v>822</v>
      </c>
      <c r="D666" t="s">
        <v>585</v>
      </c>
      <c r="E666" t="s">
        <v>1041</v>
      </c>
      <c r="F666" s="362" t="s">
        <v>1110</v>
      </c>
      <c r="G666" s="362" t="s">
        <v>1110</v>
      </c>
      <c r="I666" t="s">
        <v>499</v>
      </c>
      <c r="J666" s="363">
        <v>236507.39746319785</v>
      </c>
      <c r="K666" t="s">
        <v>1110</v>
      </c>
    </row>
    <row r="667" spans="1:11" ht="16.5">
      <c r="A667" s="419"/>
      <c r="B667" s="502" t="s">
        <v>657</v>
      </c>
      <c r="C667" t="s">
        <v>822</v>
      </c>
      <c r="D667" t="s">
        <v>585</v>
      </c>
      <c r="E667" t="s">
        <v>1043</v>
      </c>
      <c r="F667" s="362" t="s">
        <v>1110</v>
      </c>
      <c r="G667" s="362" t="s">
        <v>1110</v>
      </c>
      <c r="I667" t="s">
        <v>499</v>
      </c>
      <c r="J667" s="363">
        <v>857297.47245625407</v>
      </c>
      <c r="K667" t="s">
        <v>1110</v>
      </c>
    </row>
    <row r="668" spans="1:11" ht="16.5">
      <c r="A668" s="419"/>
      <c r="B668" s="502" t="s">
        <v>657</v>
      </c>
      <c r="C668" t="s">
        <v>824</v>
      </c>
      <c r="D668" t="s">
        <v>627</v>
      </c>
      <c r="E668" t="s">
        <v>1074</v>
      </c>
      <c r="F668" t="s">
        <v>1113</v>
      </c>
      <c r="G668" t="s">
        <v>1113</v>
      </c>
      <c r="H668" t="s">
        <v>824</v>
      </c>
      <c r="I668" t="s">
        <v>499</v>
      </c>
      <c r="J668" s="363">
        <v>4265.0217572446991</v>
      </c>
      <c r="K668" t="s">
        <v>1110</v>
      </c>
    </row>
    <row r="669" spans="1:11" ht="16.5">
      <c r="A669" s="419"/>
      <c r="B669" s="502" t="s">
        <v>657</v>
      </c>
      <c r="C669" t="s">
        <v>824</v>
      </c>
      <c r="D669" t="s">
        <v>627</v>
      </c>
      <c r="E669" t="s">
        <v>1038</v>
      </c>
      <c r="F669" t="s">
        <v>1113</v>
      </c>
      <c r="G669" t="s">
        <v>1113</v>
      </c>
      <c r="H669" t="s">
        <v>824</v>
      </c>
      <c r="I669" t="s">
        <v>499</v>
      </c>
      <c r="J669" s="363">
        <v>0</v>
      </c>
      <c r="K669" t="s">
        <v>1110</v>
      </c>
    </row>
    <row r="670" spans="1:11" ht="16.5">
      <c r="A670" s="419"/>
      <c r="B670" s="502" t="s">
        <v>657</v>
      </c>
      <c r="C670" t="s">
        <v>824</v>
      </c>
      <c r="D670" t="s">
        <v>585</v>
      </c>
      <c r="E670" t="s">
        <v>1111</v>
      </c>
      <c r="F670" t="s">
        <v>1113</v>
      </c>
      <c r="G670" t="s">
        <v>1113</v>
      </c>
      <c r="H670" t="s">
        <v>824</v>
      </c>
      <c r="I670" t="s">
        <v>499</v>
      </c>
      <c r="J670" s="363">
        <v>62567.827053050642</v>
      </c>
      <c r="K670" t="s">
        <v>1110</v>
      </c>
    </row>
    <row r="671" spans="1:11" ht="16.5">
      <c r="A671" s="419"/>
      <c r="B671" s="502" t="s">
        <v>657</v>
      </c>
      <c r="C671" t="s">
        <v>824</v>
      </c>
      <c r="D671" t="s">
        <v>585</v>
      </c>
      <c r="E671" t="s">
        <v>1038</v>
      </c>
      <c r="F671" t="s">
        <v>1113</v>
      </c>
      <c r="G671" t="s">
        <v>1113</v>
      </c>
      <c r="H671" t="s">
        <v>824</v>
      </c>
      <c r="I671" t="s">
        <v>499</v>
      </c>
      <c r="J671" s="363">
        <v>55460.124062586794</v>
      </c>
      <c r="K671" t="s">
        <v>1110</v>
      </c>
    </row>
    <row r="672" spans="1:11" ht="16.5">
      <c r="A672" s="419"/>
      <c r="B672" s="502" t="s">
        <v>657</v>
      </c>
      <c r="C672" t="s">
        <v>824</v>
      </c>
      <c r="D672" t="s">
        <v>585</v>
      </c>
      <c r="E672" t="s">
        <v>1049</v>
      </c>
      <c r="F672" t="s">
        <v>1113</v>
      </c>
      <c r="G672" t="s">
        <v>1113</v>
      </c>
      <c r="H672" t="s">
        <v>824</v>
      </c>
      <c r="I672" t="s">
        <v>499</v>
      </c>
      <c r="J672" s="363">
        <v>0</v>
      </c>
      <c r="K672" t="s">
        <v>1110</v>
      </c>
    </row>
    <row r="673" spans="1:11" ht="16.5">
      <c r="A673" s="419"/>
      <c r="B673" s="502" t="s">
        <v>657</v>
      </c>
      <c r="C673" t="s">
        <v>824</v>
      </c>
      <c r="D673" t="s">
        <v>585</v>
      </c>
      <c r="E673" t="s">
        <v>1041</v>
      </c>
      <c r="F673" t="s">
        <v>1113</v>
      </c>
      <c r="G673" t="s">
        <v>1113</v>
      </c>
      <c r="H673" t="s">
        <v>824</v>
      </c>
      <c r="I673" t="s">
        <v>499</v>
      </c>
      <c r="J673" s="363">
        <v>291373.7894639385</v>
      </c>
      <c r="K673" t="s">
        <v>1110</v>
      </c>
    </row>
    <row r="674" spans="1:11" ht="16.5">
      <c r="A674" s="419"/>
      <c r="B674" s="502" t="s">
        <v>657</v>
      </c>
      <c r="C674" t="s">
        <v>824</v>
      </c>
      <c r="D674" t="s">
        <v>585</v>
      </c>
      <c r="E674" t="s">
        <v>1112</v>
      </c>
      <c r="F674" t="s">
        <v>1113</v>
      </c>
      <c r="G674" t="s">
        <v>1113</v>
      </c>
      <c r="H674" t="s">
        <v>824</v>
      </c>
      <c r="I674" t="s">
        <v>499</v>
      </c>
      <c r="J674" s="363">
        <v>0</v>
      </c>
      <c r="K674" t="s">
        <v>1110</v>
      </c>
    </row>
    <row r="675" spans="1:11" ht="16.5">
      <c r="A675" s="419"/>
      <c r="B675" s="502" t="s">
        <v>657</v>
      </c>
      <c r="C675" t="s">
        <v>824</v>
      </c>
      <c r="D675" t="s">
        <v>585</v>
      </c>
      <c r="E675" t="s">
        <v>1043</v>
      </c>
      <c r="F675" t="s">
        <v>1113</v>
      </c>
      <c r="G675" t="s">
        <v>1113</v>
      </c>
      <c r="H675" t="s">
        <v>824</v>
      </c>
      <c r="I675" t="s">
        <v>499</v>
      </c>
      <c r="J675" s="363">
        <v>232970.16942875658</v>
      </c>
      <c r="K675" t="s">
        <v>1110</v>
      </c>
    </row>
    <row r="676" spans="1:11" ht="16.5">
      <c r="A676" s="419"/>
      <c r="B676" s="502" t="s">
        <v>657</v>
      </c>
      <c r="C676" t="s">
        <v>826</v>
      </c>
      <c r="D676" t="s">
        <v>627</v>
      </c>
      <c r="E676" t="s">
        <v>1074</v>
      </c>
      <c r="F676" t="s">
        <v>1113</v>
      </c>
      <c r="G676" t="s">
        <v>1113</v>
      </c>
      <c r="H676" t="s">
        <v>826</v>
      </c>
      <c r="I676" t="s">
        <v>499</v>
      </c>
      <c r="J676" s="363">
        <v>2463.1978520507359</v>
      </c>
      <c r="K676" t="s">
        <v>1110</v>
      </c>
    </row>
    <row r="677" spans="1:11" ht="16.5">
      <c r="A677" s="419"/>
      <c r="B677" s="502" t="s">
        <v>657</v>
      </c>
      <c r="C677" t="s">
        <v>826</v>
      </c>
      <c r="D677" t="s">
        <v>627</v>
      </c>
      <c r="E677" t="s">
        <v>1038</v>
      </c>
      <c r="F677" t="s">
        <v>1113</v>
      </c>
      <c r="G677" t="s">
        <v>1113</v>
      </c>
      <c r="H677" t="s">
        <v>826</v>
      </c>
      <c r="I677" t="s">
        <v>499</v>
      </c>
      <c r="J677" s="363">
        <v>27711.924821775759</v>
      </c>
      <c r="K677" t="s">
        <v>1110</v>
      </c>
    </row>
    <row r="678" spans="1:11" ht="16.5">
      <c r="A678" s="419"/>
      <c r="B678" s="502" t="s">
        <v>657</v>
      </c>
      <c r="C678" t="s">
        <v>826</v>
      </c>
      <c r="D678" t="s">
        <v>585</v>
      </c>
      <c r="E678" t="s">
        <v>1074</v>
      </c>
      <c r="F678" t="s">
        <v>1113</v>
      </c>
      <c r="G678" t="s">
        <v>1113</v>
      </c>
      <c r="H678" t="s">
        <v>826</v>
      </c>
      <c r="I678" t="s">
        <v>499</v>
      </c>
      <c r="J678" s="363">
        <v>1.2498842699750023</v>
      </c>
      <c r="K678" t="s">
        <v>1110</v>
      </c>
    </row>
    <row r="679" spans="1:11" ht="16.5">
      <c r="A679" s="419"/>
      <c r="B679" s="502" t="s">
        <v>657</v>
      </c>
      <c r="C679" t="s">
        <v>826</v>
      </c>
      <c r="D679" t="s">
        <v>585</v>
      </c>
      <c r="E679" t="s">
        <v>1111</v>
      </c>
      <c r="F679" t="s">
        <v>1113</v>
      </c>
      <c r="G679" t="s">
        <v>1113</v>
      </c>
      <c r="H679" t="s">
        <v>826</v>
      </c>
      <c r="I679" t="s">
        <v>499</v>
      </c>
      <c r="J679" s="363">
        <v>190790.91750763817</v>
      </c>
      <c r="K679" t="s">
        <v>1110</v>
      </c>
    </row>
    <row r="680" spans="1:11" ht="16.5">
      <c r="A680" s="419"/>
      <c r="B680" s="502" t="s">
        <v>657</v>
      </c>
      <c r="C680" t="s">
        <v>826</v>
      </c>
      <c r="D680" t="s">
        <v>585</v>
      </c>
      <c r="E680" t="s">
        <v>1038</v>
      </c>
      <c r="F680" t="s">
        <v>1113</v>
      </c>
      <c r="G680" t="s">
        <v>1113</v>
      </c>
      <c r="H680" t="s">
        <v>826</v>
      </c>
      <c r="I680" t="s">
        <v>499</v>
      </c>
      <c r="J680" s="363">
        <v>50908.323303397832</v>
      </c>
      <c r="K680" t="s">
        <v>1110</v>
      </c>
    </row>
    <row r="681" spans="1:11" ht="16.5">
      <c r="A681" s="419"/>
      <c r="B681" s="502" t="s">
        <v>657</v>
      </c>
      <c r="C681" t="s">
        <v>826</v>
      </c>
      <c r="D681" t="s">
        <v>585</v>
      </c>
      <c r="E681" t="s">
        <v>1049</v>
      </c>
      <c r="F681" t="s">
        <v>1113</v>
      </c>
      <c r="G681" t="s">
        <v>1113</v>
      </c>
      <c r="H681" t="s">
        <v>826</v>
      </c>
      <c r="I681" t="s">
        <v>499</v>
      </c>
      <c r="J681" s="363">
        <v>0</v>
      </c>
      <c r="K681" t="s">
        <v>1110</v>
      </c>
    </row>
    <row r="682" spans="1:11" ht="16.5">
      <c r="A682" s="419"/>
      <c r="B682" s="502" t="s">
        <v>657</v>
      </c>
      <c r="C682" t="s">
        <v>826</v>
      </c>
      <c r="D682" t="s">
        <v>585</v>
      </c>
      <c r="E682" t="s">
        <v>1041</v>
      </c>
      <c r="F682" t="s">
        <v>1113</v>
      </c>
      <c r="G682" t="s">
        <v>1113</v>
      </c>
      <c r="H682" t="s">
        <v>826</v>
      </c>
      <c r="I682" t="s">
        <v>499</v>
      </c>
      <c r="J682" s="363">
        <v>11555.420794370892</v>
      </c>
      <c r="K682" t="s">
        <v>1110</v>
      </c>
    </row>
    <row r="683" spans="1:11" ht="16.5">
      <c r="A683" s="419"/>
      <c r="B683" s="502" t="s">
        <v>657</v>
      </c>
      <c r="C683" t="s">
        <v>826</v>
      </c>
      <c r="D683" t="s">
        <v>585</v>
      </c>
      <c r="E683" t="s">
        <v>1112</v>
      </c>
      <c r="F683" t="s">
        <v>1113</v>
      </c>
      <c r="G683" t="s">
        <v>1113</v>
      </c>
      <c r="H683" t="s">
        <v>826</v>
      </c>
      <c r="I683" t="s">
        <v>499</v>
      </c>
      <c r="J683" s="363">
        <v>0</v>
      </c>
      <c r="K683" t="s">
        <v>1110</v>
      </c>
    </row>
    <row r="684" spans="1:11" ht="16.5">
      <c r="A684" s="419"/>
      <c r="B684" s="502" t="s">
        <v>657</v>
      </c>
      <c r="C684" t="s">
        <v>826</v>
      </c>
      <c r="D684" t="s">
        <v>585</v>
      </c>
      <c r="E684" t="s">
        <v>1043</v>
      </c>
      <c r="F684" t="s">
        <v>1113</v>
      </c>
      <c r="G684" t="s">
        <v>1113</v>
      </c>
      <c r="H684" t="s">
        <v>826</v>
      </c>
      <c r="I684" t="s">
        <v>499</v>
      </c>
      <c r="J684" s="363">
        <v>0</v>
      </c>
      <c r="K684" t="s">
        <v>1110</v>
      </c>
    </row>
    <row r="685" spans="1:11" ht="16.5">
      <c r="A685" s="419"/>
      <c r="B685" s="502" t="s">
        <v>657</v>
      </c>
      <c r="C685" t="s">
        <v>828</v>
      </c>
      <c r="D685" t="s">
        <v>627</v>
      </c>
      <c r="E685" t="s">
        <v>1038</v>
      </c>
      <c r="F685" t="s">
        <v>1113</v>
      </c>
      <c r="G685" t="s">
        <v>1113</v>
      </c>
      <c r="H685" t="s">
        <v>828</v>
      </c>
      <c r="I685" t="s">
        <v>499</v>
      </c>
      <c r="J685" s="363">
        <v>0</v>
      </c>
      <c r="K685" t="s">
        <v>1110</v>
      </c>
    </row>
    <row r="686" spans="1:11" ht="16.5">
      <c r="A686" s="419"/>
      <c r="B686" s="502" t="s">
        <v>657</v>
      </c>
      <c r="C686" t="s">
        <v>828</v>
      </c>
      <c r="D686" t="s">
        <v>585</v>
      </c>
      <c r="E686" t="s">
        <v>1111</v>
      </c>
      <c r="F686" t="s">
        <v>1113</v>
      </c>
      <c r="G686" t="s">
        <v>1113</v>
      </c>
      <c r="H686" t="s">
        <v>828</v>
      </c>
      <c r="I686" t="s">
        <v>499</v>
      </c>
      <c r="J686" s="363">
        <v>26085.917970558279</v>
      </c>
      <c r="K686" t="s">
        <v>1110</v>
      </c>
    </row>
    <row r="687" spans="1:11" ht="16.5">
      <c r="A687" s="419"/>
      <c r="B687" s="502" t="s">
        <v>657</v>
      </c>
      <c r="C687" t="s">
        <v>828</v>
      </c>
      <c r="D687" t="s">
        <v>585</v>
      </c>
      <c r="E687" t="s">
        <v>1038</v>
      </c>
      <c r="F687" t="s">
        <v>1113</v>
      </c>
      <c r="G687" t="s">
        <v>1113</v>
      </c>
      <c r="H687" t="s">
        <v>828</v>
      </c>
      <c r="I687" t="s">
        <v>499</v>
      </c>
      <c r="J687" s="363">
        <v>92.584019998148321</v>
      </c>
      <c r="K687" t="s">
        <v>1110</v>
      </c>
    </row>
    <row r="688" spans="1:11" ht="16.5">
      <c r="A688" s="419"/>
      <c r="B688" s="502" t="s">
        <v>657</v>
      </c>
      <c r="C688" t="s">
        <v>828</v>
      </c>
      <c r="D688" t="s">
        <v>585</v>
      </c>
      <c r="E688" t="s">
        <v>1049</v>
      </c>
      <c r="F688" t="s">
        <v>1113</v>
      </c>
      <c r="G688" t="s">
        <v>1113</v>
      </c>
      <c r="H688" t="s">
        <v>828</v>
      </c>
      <c r="I688" t="s">
        <v>499</v>
      </c>
      <c r="J688" s="363">
        <v>0</v>
      </c>
      <c r="K688" t="s">
        <v>1110</v>
      </c>
    </row>
    <row r="689" spans="1:11" ht="16.5">
      <c r="A689" s="419"/>
      <c r="B689" s="502" t="s">
        <v>657</v>
      </c>
      <c r="C689" t="s">
        <v>828</v>
      </c>
      <c r="D689" t="s">
        <v>585</v>
      </c>
      <c r="E689" t="s">
        <v>1041</v>
      </c>
      <c r="F689" t="s">
        <v>1113</v>
      </c>
      <c r="G689" t="s">
        <v>1113</v>
      </c>
      <c r="H689" t="s">
        <v>828</v>
      </c>
      <c r="I689" t="s">
        <v>499</v>
      </c>
      <c r="J689" s="363">
        <v>96459.800018516806</v>
      </c>
      <c r="K689" t="s">
        <v>1110</v>
      </c>
    </row>
    <row r="690" spans="1:11" ht="16.5">
      <c r="A690" s="419"/>
      <c r="B690" s="502" t="s">
        <v>657</v>
      </c>
      <c r="C690" t="s">
        <v>828</v>
      </c>
      <c r="D690" t="s">
        <v>585</v>
      </c>
      <c r="E690" t="s">
        <v>1043</v>
      </c>
      <c r="F690" t="s">
        <v>1113</v>
      </c>
      <c r="G690" t="s">
        <v>1113</v>
      </c>
      <c r="H690" t="s">
        <v>828</v>
      </c>
      <c r="I690" t="s">
        <v>499</v>
      </c>
      <c r="J690" s="363">
        <v>2.2405332839551892</v>
      </c>
      <c r="K690" t="s">
        <v>1110</v>
      </c>
    </row>
    <row r="691" spans="1:11" ht="16.5">
      <c r="A691" s="419"/>
      <c r="B691" s="502" t="s">
        <v>657</v>
      </c>
      <c r="C691" t="s">
        <v>830</v>
      </c>
      <c r="D691" t="s">
        <v>627</v>
      </c>
      <c r="E691" t="s">
        <v>1038</v>
      </c>
      <c r="F691" t="s">
        <v>1113</v>
      </c>
      <c r="G691" t="s">
        <v>1113</v>
      </c>
      <c r="H691" t="s">
        <v>830</v>
      </c>
      <c r="I691" t="s">
        <v>499</v>
      </c>
      <c r="J691" s="363">
        <v>0</v>
      </c>
      <c r="K691" t="s">
        <v>1110</v>
      </c>
    </row>
    <row r="692" spans="1:11" ht="16.5">
      <c r="A692" s="419"/>
      <c r="B692" s="502" t="s">
        <v>657</v>
      </c>
      <c r="C692" t="s">
        <v>830</v>
      </c>
      <c r="D692" t="s">
        <v>585</v>
      </c>
      <c r="E692" t="s">
        <v>1111</v>
      </c>
      <c r="F692" t="s">
        <v>1113</v>
      </c>
      <c r="G692" t="s">
        <v>1113</v>
      </c>
      <c r="H692" t="s">
        <v>830</v>
      </c>
      <c r="I692" t="s">
        <v>499</v>
      </c>
      <c r="J692" s="363">
        <v>7156.3373761688727</v>
      </c>
      <c r="K692" t="s">
        <v>1110</v>
      </c>
    </row>
    <row r="693" spans="1:11" ht="16.5">
      <c r="A693" s="419"/>
      <c r="B693" s="502" t="s">
        <v>657</v>
      </c>
      <c r="C693" t="s">
        <v>830</v>
      </c>
      <c r="D693" t="s">
        <v>585</v>
      </c>
      <c r="E693" t="s">
        <v>1038</v>
      </c>
      <c r="F693" t="s">
        <v>1113</v>
      </c>
      <c r="G693" t="s">
        <v>1113</v>
      </c>
      <c r="H693" t="s">
        <v>830</v>
      </c>
      <c r="I693" t="s">
        <v>499</v>
      </c>
      <c r="J693" s="363">
        <v>40013.100638829739</v>
      </c>
      <c r="K693" t="s">
        <v>1110</v>
      </c>
    </row>
    <row r="694" spans="1:11" ht="16.5">
      <c r="A694" s="419"/>
      <c r="B694" s="502" t="s">
        <v>657</v>
      </c>
      <c r="C694" t="s">
        <v>830</v>
      </c>
      <c r="D694" t="s">
        <v>585</v>
      </c>
      <c r="E694" t="s">
        <v>1049</v>
      </c>
      <c r="F694" t="s">
        <v>1113</v>
      </c>
      <c r="G694" t="s">
        <v>1113</v>
      </c>
      <c r="H694" t="s">
        <v>830</v>
      </c>
      <c r="I694" t="s">
        <v>499</v>
      </c>
      <c r="J694" s="363">
        <v>0</v>
      </c>
      <c r="K694" t="s">
        <v>1110</v>
      </c>
    </row>
    <row r="695" spans="1:11" ht="16.5">
      <c r="A695" s="419"/>
      <c r="B695" s="502" t="s">
        <v>657</v>
      </c>
      <c r="C695" t="s">
        <v>830</v>
      </c>
      <c r="D695" t="s">
        <v>585</v>
      </c>
      <c r="E695" t="s">
        <v>1041</v>
      </c>
      <c r="F695" t="s">
        <v>1113</v>
      </c>
      <c r="G695" t="s">
        <v>1113</v>
      </c>
      <c r="H695" t="s">
        <v>830</v>
      </c>
      <c r="I695" t="s">
        <v>499</v>
      </c>
      <c r="J695" s="363">
        <v>14304.231089713914</v>
      </c>
      <c r="K695" t="s">
        <v>1110</v>
      </c>
    </row>
    <row r="696" spans="1:11" ht="16.5">
      <c r="A696" s="419"/>
      <c r="B696" s="502" t="s">
        <v>657</v>
      </c>
      <c r="C696" t="s">
        <v>830</v>
      </c>
      <c r="D696" t="s">
        <v>585</v>
      </c>
      <c r="E696" t="s">
        <v>1043</v>
      </c>
      <c r="F696" t="s">
        <v>1113</v>
      </c>
      <c r="G696" t="s">
        <v>1113</v>
      </c>
      <c r="H696" t="s">
        <v>830</v>
      </c>
      <c r="I696" t="s">
        <v>499</v>
      </c>
      <c r="J696" s="363">
        <v>35065.642070178685</v>
      </c>
      <c r="K696" t="s">
        <v>1110</v>
      </c>
    </row>
    <row r="697" spans="1:11" ht="16.5">
      <c r="A697" s="419"/>
      <c r="B697" s="502" t="s">
        <v>657</v>
      </c>
      <c r="C697" t="s">
        <v>832</v>
      </c>
      <c r="D697" t="s">
        <v>627</v>
      </c>
      <c r="E697" t="s">
        <v>1074</v>
      </c>
      <c r="F697" t="s">
        <v>1113</v>
      </c>
      <c r="G697" t="s">
        <v>1113</v>
      </c>
      <c r="H697" t="s">
        <v>832</v>
      </c>
      <c r="I697" t="s">
        <v>499</v>
      </c>
      <c r="J697" s="363">
        <v>8926.9419498194602</v>
      </c>
      <c r="K697" t="s">
        <v>1110</v>
      </c>
    </row>
    <row r="698" spans="1:11" ht="16.5">
      <c r="A698" s="419"/>
      <c r="B698" s="502" t="s">
        <v>657</v>
      </c>
      <c r="C698" t="s">
        <v>832</v>
      </c>
      <c r="D698" t="s">
        <v>627</v>
      </c>
      <c r="E698" t="s">
        <v>1038</v>
      </c>
      <c r="F698" t="s">
        <v>1113</v>
      </c>
      <c r="G698" t="s">
        <v>1113</v>
      </c>
      <c r="H698" t="s">
        <v>832</v>
      </c>
      <c r="I698" t="s">
        <v>499</v>
      </c>
      <c r="J698" s="363">
        <v>0</v>
      </c>
      <c r="K698" t="s">
        <v>1110</v>
      </c>
    </row>
    <row r="699" spans="1:11" ht="16.5">
      <c r="A699" s="419"/>
      <c r="B699" s="502" t="s">
        <v>657</v>
      </c>
      <c r="C699" t="s">
        <v>832</v>
      </c>
      <c r="D699" t="s">
        <v>585</v>
      </c>
      <c r="E699" t="s">
        <v>1074</v>
      </c>
      <c r="F699" t="s">
        <v>1113</v>
      </c>
      <c r="G699" t="s">
        <v>1113</v>
      </c>
      <c r="H699" t="s">
        <v>832</v>
      </c>
      <c r="I699" t="s">
        <v>499</v>
      </c>
      <c r="J699" s="363">
        <v>0.44440329599111189</v>
      </c>
      <c r="K699" t="s">
        <v>1110</v>
      </c>
    </row>
    <row r="700" spans="1:11" ht="16.5">
      <c r="A700" s="419"/>
      <c r="B700" s="502" t="s">
        <v>657</v>
      </c>
      <c r="C700" t="s">
        <v>832</v>
      </c>
      <c r="D700" t="s">
        <v>585</v>
      </c>
      <c r="E700" t="s">
        <v>1111</v>
      </c>
      <c r="F700" t="s">
        <v>1113</v>
      </c>
      <c r="G700" t="s">
        <v>1113</v>
      </c>
      <c r="H700" t="s">
        <v>832</v>
      </c>
      <c r="I700" t="s">
        <v>499</v>
      </c>
      <c r="J700" s="363">
        <v>395818.62790482363</v>
      </c>
      <c r="K700" t="s">
        <v>1110</v>
      </c>
    </row>
    <row r="701" spans="1:11" ht="16.5">
      <c r="A701" s="419"/>
      <c r="B701" s="502" t="s">
        <v>657</v>
      </c>
      <c r="C701" t="s">
        <v>832</v>
      </c>
      <c r="D701" t="s">
        <v>585</v>
      </c>
      <c r="E701" t="s">
        <v>1038</v>
      </c>
      <c r="F701" t="s">
        <v>1113</v>
      </c>
      <c r="G701" t="s">
        <v>1113</v>
      </c>
      <c r="H701" t="s">
        <v>832</v>
      </c>
      <c r="I701" t="s">
        <v>499</v>
      </c>
      <c r="J701" s="363">
        <v>107839.93148782519</v>
      </c>
      <c r="K701" t="s">
        <v>1110</v>
      </c>
    </row>
    <row r="702" spans="1:11" ht="16.5">
      <c r="A702" s="419"/>
      <c r="B702" s="502" t="s">
        <v>657</v>
      </c>
      <c r="C702" t="s">
        <v>832</v>
      </c>
      <c r="D702" t="s">
        <v>585</v>
      </c>
      <c r="E702" t="s">
        <v>1049</v>
      </c>
      <c r="F702" t="s">
        <v>1113</v>
      </c>
      <c r="G702" t="s">
        <v>1113</v>
      </c>
      <c r="H702" t="s">
        <v>832</v>
      </c>
      <c r="I702" t="s">
        <v>499</v>
      </c>
      <c r="J702" s="363">
        <v>0</v>
      </c>
      <c r="K702" t="s">
        <v>1110</v>
      </c>
    </row>
    <row r="703" spans="1:11" ht="16.5">
      <c r="A703" s="419"/>
      <c r="B703" s="502" t="s">
        <v>657</v>
      </c>
      <c r="C703" t="s">
        <v>832</v>
      </c>
      <c r="D703" t="s">
        <v>585</v>
      </c>
      <c r="E703" t="s">
        <v>1041</v>
      </c>
      <c r="F703" t="s">
        <v>1113</v>
      </c>
      <c r="G703" t="s">
        <v>1113</v>
      </c>
      <c r="H703" t="s">
        <v>832</v>
      </c>
      <c r="I703" t="s">
        <v>499</v>
      </c>
      <c r="J703" s="363">
        <v>25349.162114619015</v>
      </c>
      <c r="K703" t="s">
        <v>1110</v>
      </c>
    </row>
    <row r="704" spans="1:11" ht="16.5">
      <c r="A704" s="419"/>
      <c r="B704" s="502" t="s">
        <v>657</v>
      </c>
      <c r="C704" t="s">
        <v>832</v>
      </c>
      <c r="D704" t="s">
        <v>585</v>
      </c>
      <c r="E704" t="s">
        <v>1112</v>
      </c>
      <c r="F704" t="s">
        <v>1113</v>
      </c>
      <c r="G704" t="s">
        <v>1113</v>
      </c>
      <c r="H704" t="s">
        <v>832</v>
      </c>
      <c r="I704" t="s">
        <v>499</v>
      </c>
      <c r="J704" s="363">
        <v>231.46004999537078</v>
      </c>
      <c r="K704" t="s">
        <v>1110</v>
      </c>
    </row>
    <row r="705" spans="1:11" ht="16.5">
      <c r="A705" s="419"/>
      <c r="B705" s="502" t="s">
        <v>657</v>
      </c>
      <c r="C705" t="s">
        <v>832</v>
      </c>
      <c r="D705" t="s">
        <v>585</v>
      </c>
      <c r="E705" t="s">
        <v>1043</v>
      </c>
      <c r="F705" t="s">
        <v>1113</v>
      </c>
      <c r="G705" t="s">
        <v>1113</v>
      </c>
      <c r="H705" t="s">
        <v>832</v>
      </c>
      <c r="I705" t="s">
        <v>499</v>
      </c>
      <c r="J705" s="363">
        <v>104270.87306730858</v>
      </c>
      <c r="K705" t="s">
        <v>1110</v>
      </c>
    </row>
    <row r="706" spans="1:11" ht="16.5">
      <c r="A706" s="419"/>
      <c r="B706" s="502" t="s">
        <v>657</v>
      </c>
      <c r="C706" t="s">
        <v>834</v>
      </c>
      <c r="D706" t="s">
        <v>627</v>
      </c>
      <c r="E706" t="s">
        <v>1038</v>
      </c>
      <c r="F706" t="s">
        <v>1113</v>
      </c>
      <c r="G706" t="s">
        <v>1113</v>
      </c>
      <c r="H706" t="s">
        <v>834</v>
      </c>
      <c r="I706" t="s">
        <v>499</v>
      </c>
      <c r="J706" s="363">
        <v>0</v>
      </c>
      <c r="K706" t="s">
        <v>1110</v>
      </c>
    </row>
    <row r="707" spans="1:11" ht="16.5">
      <c r="A707" s="419"/>
      <c r="B707" s="502" t="s">
        <v>657</v>
      </c>
      <c r="C707" t="s">
        <v>834</v>
      </c>
      <c r="D707" t="s">
        <v>585</v>
      </c>
      <c r="E707" t="s">
        <v>1111</v>
      </c>
      <c r="F707" t="s">
        <v>1113</v>
      </c>
      <c r="G707" t="s">
        <v>1113</v>
      </c>
      <c r="H707" t="s">
        <v>834</v>
      </c>
      <c r="I707" t="s">
        <v>499</v>
      </c>
      <c r="J707" s="363">
        <v>6188.1955374502359</v>
      </c>
      <c r="K707" t="s">
        <v>1110</v>
      </c>
    </row>
    <row r="708" spans="1:11" ht="16.5">
      <c r="A708" s="419"/>
      <c r="B708" s="502" t="s">
        <v>657</v>
      </c>
      <c r="C708" t="s">
        <v>834</v>
      </c>
      <c r="D708" t="s">
        <v>585</v>
      </c>
      <c r="E708" t="s">
        <v>1038</v>
      </c>
      <c r="F708" t="s">
        <v>1113</v>
      </c>
      <c r="G708" t="s">
        <v>1113</v>
      </c>
      <c r="H708" t="s">
        <v>834</v>
      </c>
      <c r="I708" t="s">
        <v>499</v>
      </c>
      <c r="J708" s="363">
        <v>17734.061660957319</v>
      </c>
      <c r="K708" t="s">
        <v>1110</v>
      </c>
    </row>
    <row r="709" spans="1:11" ht="16.5">
      <c r="A709" s="419"/>
      <c r="B709" s="502" t="s">
        <v>657</v>
      </c>
      <c r="C709" t="s">
        <v>834</v>
      </c>
      <c r="D709" t="s">
        <v>585</v>
      </c>
      <c r="E709" t="s">
        <v>1049</v>
      </c>
      <c r="F709" t="s">
        <v>1113</v>
      </c>
      <c r="G709" t="s">
        <v>1113</v>
      </c>
      <c r="H709" t="s">
        <v>834</v>
      </c>
      <c r="I709" t="s">
        <v>499</v>
      </c>
      <c r="J709" s="363">
        <v>0</v>
      </c>
      <c r="K709" t="s">
        <v>1110</v>
      </c>
    </row>
    <row r="710" spans="1:11" ht="16.5">
      <c r="A710" s="419"/>
      <c r="B710" s="502" t="s">
        <v>657</v>
      </c>
      <c r="C710" t="s">
        <v>834</v>
      </c>
      <c r="D710" t="s">
        <v>585</v>
      </c>
      <c r="E710" t="s">
        <v>1041</v>
      </c>
      <c r="F710" t="s">
        <v>1113</v>
      </c>
      <c r="G710" t="s">
        <v>1113</v>
      </c>
      <c r="H710" t="s">
        <v>834</v>
      </c>
      <c r="I710" t="s">
        <v>499</v>
      </c>
      <c r="J710" s="363">
        <v>966.70678640866583</v>
      </c>
      <c r="K710" t="s">
        <v>1110</v>
      </c>
    </row>
    <row r="711" spans="1:11" ht="16.5">
      <c r="A711" s="419"/>
      <c r="B711" s="502" t="s">
        <v>657</v>
      </c>
      <c r="C711" t="s">
        <v>834</v>
      </c>
      <c r="D711" t="s">
        <v>585</v>
      </c>
      <c r="E711" t="s">
        <v>1112</v>
      </c>
      <c r="F711" t="s">
        <v>1113</v>
      </c>
      <c r="G711" t="s">
        <v>1113</v>
      </c>
      <c r="H711" t="s">
        <v>834</v>
      </c>
      <c r="I711" t="s">
        <v>499</v>
      </c>
      <c r="J711" s="363">
        <v>138.87602999722247</v>
      </c>
      <c r="K711" t="s">
        <v>1110</v>
      </c>
    </row>
    <row r="712" spans="1:11" ht="16.5">
      <c r="A712" s="419"/>
      <c r="B712" s="502" t="s">
        <v>657</v>
      </c>
      <c r="C712" t="s">
        <v>834</v>
      </c>
      <c r="D712" t="s">
        <v>585</v>
      </c>
      <c r="E712" t="s">
        <v>1043</v>
      </c>
      <c r="F712" t="s">
        <v>1113</v>
      </c>
      <c r="G712" t="s">
        <v>1113</v>
      </c>
      <c r="H712" t="s">
        <v>834</v>
      </c>
      <c r="I712" t="s">
        <v>499</v>
      </c>
      <c r="J712" s="363">
        <v>0</v>
      </c>
      <c r="K712" t="s">
        <v>1110</v>
      </c>
    </row>
    <row r="713" spans="1:11" ht="16.5">
      <c r="A713" s="419"/>
      <c r="B713" s="502" t="s">
        <v>657</v>
      </c>
      <c r="C713" t="s">
        <v>682</v>
      </c>
      <c r="D713" t="s">
        <v>627</v>
      </c>
      <c r="E713" t="s">
        <v>1074</v>
      </c>
      <c r="F713" t="s">
        <v>1113</v>
      </c>
      <c r="G713" t="s">
        <v>1113</v>
      </c>
      <c r="H713" t="s">
        <v>682</v>
      </c>
      <c r="I713" t="s">
        <v>499</v>
      </c>
      <c r="J713" s="363">
        <v>3958.2260901768354</v>
      </c>
      <c r="K713" t="s">
        <v>1110</v>
      </c>
    </row>
    <row r="714" spans="1:11" ht="16.5">
      <c r="A714" s="419"/>
      <c r="B714" s="502" t="s">
        <v>657</v>
      </c>
      <c r="C714" t="s">
        <v>682</v>
      </c>
      <c r="D714" t="s">
        <v>627</v>
      </c>
      <c r="E714" t="s">
        <v>1038</v>
      </c>
      <c r="F714" t="s">
        <v>1113</v>
      </c>
      <c r="G714" t="s">
        <v>1113</v>
      </c>
      <c r="H714" t="s">
        <v>682</v>
      </c>
      <c r="I714" t="s">
        <v>499</v>
      </c>
      <c r="J714" s="363">
        <v>2624.682899731506</v>
      </c>
      <c r="K714" t="s">
        <v>1110</v>
      </c>
    </row>
    <row r="715" spans="1:11" ht="16.5">
      <c r="A715" s="419"/>
      <c r="B715" s="502" t="s">
        <v>657</v>
      </c>
      <c r="C715" t="s">
        <v>682</v>
      </c>
      <c r="D715" t="s">
        <v>585</v>
      </c>
      <c r="E715" t="s">
        <v>1074</v>
      </c>
      <c r="F715" t="s">
        <v>1113</v>
      </c>
      <c r="G715" t="s">
        <v>1113</v>
      </c>
      <c r="H715" t="s">
        <v>682</v>
      </c>
      <c r="I715" t="s">
        <v>499</v>
      </c>
      <c r="J715" s="363">
        <v>35.737431719285247</v>
      </c>
      <c r="K715" t="s">
        <v>1110</v>
      </c>
    </row>
    <row r="716" spans="1:11" ht="16.5">
      <c r="A716" s="419"/>
      <c r="B716" s="502" t="s">
        <v>657</v>
      </c>
      <c r="C716" t="s">
        <v>682</v>
      </c>
      <c r="D716" t="s">
        <v>585</v>
      </c>
      <c r="E716" t="s">
        <v>1111</v>
      </c>
      <c r="F716" t="s">
        <v>1113</v>
      </c>
      <c r="G716" t="s">
        <v>1113</v>
      </c>
      <c r="H716" t="s">
        <v>682</v>
      </c>
      <c r="I716" t="s">
        <v>499</v>
      </c>
      <c r="J716" s="363">
        <v>142655.02268308488</v>
      </c>
      <c r="K716" t="s">
        <v>1110</v>
      </c>
    </row>
    <row r="717" spans="1:11" ht="16.5">
      <c r="A717" s="419"/>
      <c r="B717" s="502" t="s">
        <v>657</v>
      </c>
      <c r="C717" t="s">
        <v>682</v>
      </c>
      <c r="D717" t="s">
        <v>585</v>
      </c>
      <c r="E717" t="s">
        <v>1038</v>
      </c>
      <c r="F717" t="s">
        <v>1113</v>
      </c>
      <c r="G717" t="s">
        <v>1113</v>
      </c>
      <c r="H717" t="s">
        <v>682</v>
      </c>
      <c r="I717" t="s">
        <v>499</v>
      </c>
      <c r="J717" s="363">
        <v>1669.3083973706136</v>
      </c>
      <c r="K717" t="s">
        <v>1110</v>
      </c>
    </row>
    <row r="718" spans="1:11" ht="16.5">
      <c r="A718" s="419"/>
      <c r="B718" s="502" t="s">
        <v>657</v>
      </c>
      <c r="C718" t="s">
        <v>682</v>
      </c>
      <c r="D718" t="s">
        <v>585</v>
      </c>
      <c r="E718" t="s">
        <v>1049</v>
      </c>
      <c r="F718" t="s">
        <v>1113</v>
      </c>
      <c r="G718" t="s">
        <v>1113</v>
      </c>
      <c r="H718" t="s">
        <v>682</v>
      </c>
      <c r="I718" t="s">
        <v>499</v>
      </c>
      <c r="J718" s="363">
        <v>0</v>
      </c>
      <c r="K718" t="s">
        <v>1110</v>
      </c>
    </row>
    <row r="719" spans="1:11" ht="16.5">
      <c r="A719" s="419"/>
      <c r="B719" s="502" t="s">
        <v>657</v>
      </c>
      <c r="C719" t="s">
        <v>682</v>
      </c>
      <c r="D719" t="s">
        <v>585</v>
      </c>
      <c r="E719" t="s">
        <v>1041</v>
      </c>
      <c r="F719" t="s">
        <v>1113</v>
      </c>
      <c r="G719" t="s">
        <v>1113</v>
      </c>
      <c r="H719" t="s">
        <v>682</v>
      </c>
      <c r="I719" t="s">
        <v>499</v>
      </c>
      <c r="J719" s="363">
        <v>63037.22803444125</v>
      </c>
      <c r="K719" t="s">
        <v>1110</v>
      </c>
    </row>
    <row r="720" spans="1:11" ht="16.5">
      <c r="A720" s="419"/>
      <c r="B720" s="502" t="s">
        <v>657</v>
      </c>
      <c r="C720" t="s">
        <v>682</v>
      </c>
      <c r="D720" t="s">
        <v>585</v>
      </c>
      <c r="E720" t="s">
        <v>1043</v>
      </c>
      <c r="F720" t="s">
        <v>1113</v>
      </c>
      <c r="G720" t="s">
        <v>1113</v>
      </c>
      <c r="H720" t="s">
        <v>682</v>
      </c>
      <c r="I720" t="s">
        <v>499</v>
      </c>
      <c r="J720" s="363">
        <v>13187.49189889825</v>
      </c>
      <c r="K720" t="s">
        <v>1110</v>
      </c>
    </row>
    <row r="721" spans="1:11" ht="16.5">
      <c r="A721" s="419"/>
      <c r="B721" s="502" t="s">
        <v>657</v>
      </c>
      <c r="C721" t="s">
        <v>838</v>
      </c>
      <c r="D721" t="s">
        <v>627</v>
      </c>
      <c r="E721" t="s">
        <v>1038</v>
      </c>
      <c r="F721" t="s">
        <v>1113</v>
      </c>
      <c r="G721" t="s">
        <v>1113</v>
      </c>
      <c r="H721" t="s">
        <v>838</v>
      </c>
      <c r="I721" t="s">
        <v>499</v>
      </c>
      <c r="J721" s="363">
        <v>0</v>
      </c>
      <c r="K721" t="s">
        <v>1110</v>
      </c>
    </row>
    <row r="722" spans="1:11" ht="16.5">
      <c r="A722" s="419"/>
      <c r="B722" s="502" t="s">
        <v>657</v>
      </c>
      <c r="C722" t="s">
        <v>838</v>
      </c>
      <c r="D722" t="s">
        <v>585</v>
      </c>
      <c r="E722" t="s">
        <v>1111</v>
      </c>
      <c r="F722" t="s">
        <v>1113</v>
      </c>
      <c r="G722" t="s">
        <v>1113</v>
      </c>
      <c r="H722" t="s">
        <v>838</v>
      </c>
      <c r="I722" t="s">
        <v>499</v>
      </c>
      <c r="J722" s="363">
        <v>8375.3911674844912</v>
      </c>
      <c r="K722" t="s">
        <v>1110</v>
      </c>
    </row>
    <row r="723" spans="1:11" ht="16.5">
      <c r="A723" s="419"/>
      <c r="B723" s="502" t="s">
        <v>657</v>
      </c>
      <c r="C723" t="s">
        <v>838</v>
      </c>
      <c r="D723" t="s">
        <v>585</v>
      </c>
      <c r="E723" t="s">
        <v>1038</v>
      </c>
      <c r="F723" t="s">
        <v>1113</v>
      </c>
      <c r="G723" t="s">
        <v>1113</v>
      </c>
      <c r="H723" t="s">
        <v>838</v>
      </c>
      <c r="I723" t="s">
        <v>499</v>
      </c>
      <c r="J723" s="363">
        <v>32777.511341542449</v>
      </c>
      <c r="K723" t="s">
        <v>1110</v>
      </c>
    </row>
    <row r="724" spans="1:11" ht="16.5">
      <c r="A724" s="419"/>
      <c r="B724" s="502" t="s">
        <v>657</v>
      </c>
      <c r="C724" t="s">
        <v>838</v>
      </c>
      <c r="D724" t="s">
        <v>585</v>
      </c>
      <c r="E724" t="s">
        <v>1049</v>
      </c>
      <c r="F724" t="s">
        <v>1113</v>
      </c>
      <c r="G724" t="s">
        <v>1113</v>
      </c>
      <c r="H724" t="s">
        <v>838</v>
      </c>
      <c r="I724" t="s">
        <v>499</v>
      </c>
      <c r="J724" s="363">
        <v>0</v>
      </c>
      <c r="K724" t="s">
        <v>1110</v>
      </c>
    </row>
    <row r="725" spans="1:11" ht="16.5">
      <c r="A725" s="419"/>
      <c r="B725" s="502" t="s">
        <v>657</v>
      </c>
      <c r="C725" t="s">
        <v>838</v>
      </c>
      <c r="D725" t="s">
        <v>585</v>
      </c>
      <c r="E725" t="s">
        <v>1041</v>
      </c>
      <c r="F725" t="s">
        <v>1113</v>
      </c>
      <c r="G725" t="s">
        <v>1113</v>
      </c>
      <c r="H725" t="s">
        <v>838</v>
      </c>
      <c r="I725" t="s">
        <v>499</v>
      </c>
      <c r="J725" s="363">
        <v>8849.8842699750021</v>
      </c>
      <c r="K725" t="s">
        <v>1110</v>
      </c>
    </row>
    <row r="726" spans="1:11" ht="16.5">
      <c r="A726" s="419"/>
      <c r="B726" s="502" t="s">
        <v>657</v>
      </c>
      <c r="C726" t="s">
        <v>838</v>
      </c>
      <c r="D726" t="s">
        <v>585</v>
      </c>
      <c r="E726" t="s">
        <v>1043</v>
      </c>
      <c r="F726" t="s">
        <v>1113</v>
      </c>
      <c r="G726" t="s">
        <v>1113</v>
      </c>
      <c r="H726" t="s">
        <v>838</v>
      </c>
      <c r="I726" t="s">
        <v>499</v>
      </c>
      <c r="J726" s="363">
        <v>38966.466067956666</v>
      </c>
      <c r="K726" t="s">
        <v>1110</v>
      </c>
    </row>
    <row r="727" spans="1:11" ht="16.5">
      <c r="A727" s="419"/>
      <c r="B727" s="502" t="s">
        <v>657</v>
      </c>
      <c r="C727" t="s">
        <v>840</v>
      </c>
      <c r="D727" t="s">
        <v>627</v>
      </c>
      <c r="E727" t="s">
        <v>1038</v>
      </c>
      <c r="F727" t="s">
        <v>1113</v>
      </c>
      <c r="G727" t="s">
        <v>1113</v>
      </c>
      <c r="H727" t="s">
        <v>840</v>
      </c>
      <c r="I727" t="s">
        <v>499</v>
      </c>
      <c r="J727" s="363">
        <v>0</v>
      </c>
      <c r="K727" t="s">
        <v>1110</v>
      </c>
    </row>
    <row r="728" spans="1:11" ht="16.5">
      <c r="A728" s="419"/>
      <c r="B728" s="502" t="s">
        <v>657</v>
      </c>
      <c r="C728" t="s">
        <v>840</v>
      </c>
      <c r="D728" t="s">
        <v>585</v>
      </c>
      <c r="E728" t="s">
        <v>1111</v>
      </c>
      <c r="F728" t="s">
        <v>1113</v>
      </c>
      <c r="G728" t="s">
        <v>1113</v>
      </c>
      <c r="H728" t="s">
        <v>840</v>
      </c>
      <c r="I728" t="s">
        <v>499</v>
      </c>
      <c r="J728" s="363">
        <v>3151.8285343949633</v>
      </c>
      <c r="K728" t="s">
        <v>1110</v>
      </c>
    </row>
    <row r="729" spans="1:11" ht="16.5">
      <c r="A729" s="419"/>
      <c r="B729" s="502" t="s">
        <v>657</v>
      </c>
      <c r="C729" t="s">
        <v>840</v>
      </c>
      <c r="D729" t="s">
        <v>585</v>
      </c>
      <c r="E729" t="s">
        <v>1038</v>
      </c>
      <c r="F729" t="s">
        <v>1113</v>
      </c>
      <c r="G729" t="s">
        <v>1113</v>
      </c>
      <c r="H729" t="s">
        <v>840</v>
      </c>
      <c r="I729" t="s">
        <v>499</v>
      </c>
      <c r="J729" s="363">
        <v>5700.0277752059992</v>
      </c>
      <c r="K729" t="s">
        <v>1110</v>
      </c>
    </row>
    <row r="730" spans="1:11" ht="16.5">
      <c r="A730" s="419"/>
      <c r="B730" s="502" t="s">
        <v>657</v>
      </c>
      <c r="C730" t="s">
        <v>840</v>
      </c>
      <c r="D730" t="s">
        <v>585</v>
      </c>
      <c r="E730" t="s">
        <v>1049</v>
      </c>
      <c r="F730" t="s">
        <v>1113</v>
      </c>
      <c r="G730" t="s">
        <v>1113</v>
      </c>
      <c r="H730" t="s">
        <v>840</v>
      </c>
      <c r="I730" t="s">
        <v>499</v>
      </c>
      <c r="J730" s="363">
        <v>0</v>
      </c>
      <c r="K730" t="s">
        <v>1110</v>
      </c>
    </row>
    <row r="731" spans="1:11" ht="16.5">
      <c r="A731" s="419"/>
      <c r="B731" s="502" t="s">
        <v>657</v>
      </c>
      <c r="C731" t="s">
        <v>840</v>
      </c>
      <c r="D731" t="s">
        <v>585</v>
      </c>
      <c r="E731" t="s">
        <v>1041</v>
      </c>
      <c r="F731" t="s">
        <v>1113</v>
      </c>
      <c r="G731" t="s">
        <v>1113</v>
      </c>
      <c r="H731" t="s">
        <v>840</v>
      </c>
      <c r="I731" t="s">
        <v>499</v>
      </c>
      <c r="J731" s="363">
        <v>2684.9365799463012</v>
      </c>
      <c r="K731" t="s">
        <v>1110</v>
      </c>
    </row>
    <row r="732" spans="1:11" ht="16.5">
      <c r="A732" s="419"/>
      <c r="B732" s="502" t="s">
        <v>657</v>
      </c>
      <c r="C732" t="s">
        <v>840</v>
      </c>
      <c r="D732" t="s">
        <v>585</v>
      </c>
      <c r="E732" t="s">
        <v>1043</v>
      </c>
      <c r="F732" t="s">
        <v>1113</v>
      </c>
      <c r="G732" t="s">
        <v>1113</v>
      </c>
      <c r="H732" t="s">
        <v>840</v>
      </c>
      <c r="I732" t="s">
        <v>499</v>
      </c>
      <c r="J732" s="363">
        <v>24234.941209147299</v>
      </c>
      <c r="K732" t="s">
        <v>1110</v>
      </c>
    </row>
    <row r="733" spans="1:11" ht="16.5">
      <c r="A733" s="419"/>
      <c r="B733" s="502" t="s">
        <v>657</v>
      </c>
      <c r="C733" t="s">
        <v>687</v>
      </c>
      <c r="D733" t="s">
        <v>627</v>
      </c>
      <c r="E733" t="s">
        <v>1074</v>
      </c>
      <c r="F733" t="s">
        <v>1113</v>
      </c>
      <c r="G733" t="s">
        <v>1113</v>
      </c>
      <c r="H733" t="s">
        <v>687</v>
      </c>
      <c r="I733" t="s">
        <v>499</v>
      </c>
      <c r="J733" s="363">
        <v>17466.93824645866</v>
      </c>
      <c r="K733" t="s">
        <v>1110</v>
      </c>
    </row>
    <row r="734" spans="1:11" ht="16.5">
      <c r="A734" s="419"/>
      <c r="B734" s="502" t="s">
        <v>657</v>
      </c>
      <c r="C734" t="s">
        <v>687</v>
      </c>
      <c r="D734" t="s">
        <v>627</v>
      </c>
      <c r="E734" t="s">
        <v>1038</v>
      </c>
      <c r="F734" t="s">
        <v>1113</v>
      </c>
      <c r="G734" t="s">
        <v>1113</v>
      </c>
      <c r="H734" t="s">
        <v>687</v>
      </c>
      <c r="I734" t="s">
        <v>499</v>
      </c>
      <c r="J734" s="363">
        <v>39894.759744468101</v>
      </c>
      <c r="K734" t="s">
        <v>1110</v>
      </c>
    </row>
    <row r="735" spans="1:11" ht="16.5">
      <c r="A735" s="419"/>
      <c r="B735" s="502" t="s">
        <v>657</v>
      </c>
      <c r="C735" t="s">
        <v>687</v>
      </c>
      <c r="D735" t="s">
        <v>585</v>
      </c>
      <c r="E735" t="s">
        <v>1074</v>
      </c>
      <c r="F735" t="s">
        <v>1113</v>
      </c>
      <c r="G735" t="s">
        <v>1113</v>
      </c>
      <c r="H735" t="s">
        <v>687</v>
      </c>
      <c r="I735" t="s">
        <v>499</v>
      </c>
      <c r="J735" s="363">
        <v>1406.9160262938617</v>
      </c>
      <c r="K735" t="s">
        <v>1110</v>
      </c>
    </row>
    <row r="736" spans="1:11" ht="16.5">
      <c r="A736" s="419"/>
      <c r="B736" s="502" t="s">
        <v>657</v>
      </c>
      <c r="C736" t="s">
        <v>687</v>
      </c>
      <c r="D736" t="s">
        <v>585</v>
      </c>
      <c r="E736" t="s">
        <v>1111</v>
      </c>
      <c r="F736" t="s">
        <v>1113</v>
      </c>
      <c r="G736" t="s">
        <v>1113</v>
      </c>
      <c r="H736" t="s">
        <v>687</v>
      </c>
      <c r="I736" t="s">
        <v>499</v>
      </c>
      <c r="J736" s="363">
        <v>550945.88464031101</v>
      </c>
      <c r="K736" t="s">
        <v>1110</v>
      </c>
    </row>
    <row r="737" spans="1:11" ht="16.5">
      <c r="A737" s="419"/>
      <c r="B737" s="502" t="s">
        <v>657</v>
      </c>
      <c r="C737" t="s">
        <v>687</v>
      </c>
      <c r="D737" t="s">
        <v>585</v>
      </c>
      <c r="E737" t="s">
        <v>1038</v>
      </c>
      <c r="F737" t="s">
        <v>1113</v>
      </c>
      <c r="G737" t="s">
        <v>1113</v>
      </c>
      <c r="H737" t="s">
        <v>687</v>
      </c>
      <c r="I737" t="s">
        <v>499</v>
      </c>
      <c r="J737" s="363">
        <v>0</v>
      </c>
      <c r="K737" t="s">
        <v>1110</v>
      </c>
    </row>
    <row r="738" spans="1:11" ht="16.5">
      <c r="A738" s="419"/>
      <c r="B738" s="502" t="s">
        <v>657</v>
      </c>
      <c r="C738" t="s">
        <v>687</v>
      </c>
      <c r="D738" t="s">
        <v>585</v>
      </c>
      <c r="E738" t="s">
        <v>1049</v>
      </c>
      <c r="F738" t="s">
        <v>1113</v>
      </c>
      <c r="G738" t="s">
        <v>1113</v>
      </c>
      <c r="H738" t="s">
        <v>687</v>
      </c>
      <c r="I738" t="s">
        <v>499</v>
      </c>
      <c r="J738" s="363">
        <v>0</v>
      </c>
      <c r="K738" t="s">
        <v>1110</v>
      </c>
    </row>
    <row r="739" spans="1:11" ht="16.5">
      <c r="A739" s="419"/>
      <c r="B739" s="502" t="s">
        <v>657</v>
      </c>
      <c r="C739" t="s">
        <v>687</v>
      </c>
      <c r="D739" t="s">
        <v>585</v>
      </c>
      <c r="E739" t="s">
        <v>1041</v>
      </c>
      <c r="F739" t="s">
        <v>1113</v>
      </c>
      <c r="G739" t="s">
        <v>1113</v>
      </c>
      <c r="H739" t="s">
        <v>687</v>
      </c>
      <c r="I739" t="s">
        <v>499</v>
      </c>
      <c r="J739" s="363">
        <v>185.16803999629664</v>
      </c>
      <c r="K739" t="s">
        <v>1110</v>
      </c>
    </row>
    <row r="740" spans="1:11" ht="16.5">
      <c r="A740" s="419"/>
      <c r="B740" s="502" t="s">
        <v>657</v>
      </c>
      <c r="C740" t="s">
        <v>687</v>
      </c>
      <c r="D740" t="s">
        <v>585</v>
      </c>
      <c r="E740" t="s">
        <v>1043</v>
      </c>
      <c r="F740" t="s">
        <v>1113</v>
      </c>
      <c r="G740" t="s">
        <v>1113</v>
      </c>
      <c r="H740" t="s">
        <v>687</v>
      </c>
      <c r="I740" t="s">
        <v>499</v>
      </c>
      <c r="J740" s="363">
        <v>0</v>
      </c>
      <c r="K740" t="s">
        <v>1110</v>
      </c>
    </row>
    <row r="741" spans="1:11" ht="16.5">
      <c r="A741" s="419"/>
      <c r="B741" s="502" t="s">
        <v>657</v>
      </c>
      <c r="C741" t="s">
        <v>842</v>
      </c>
      <c r="D741" t="s">
        <v>627</v>
      </c>
      <c r="E741" t="s">
        <v>1074</v>
      </c>
      <c r="F741" s="362" t="s">
        <v>1110</v>
      </c>
      <c r="G741" s="362" t="s">
        <v>1110</v>
      </c>
      <c r="I741" t="s">
        <v>499</v>
      </c>
      <c r="J741" s="363">
        <v>3620.7851124895842</v>
      </c>
      <c r="K741" t="s">
        <v>1110</v>
      </c>
    </row>
    <row r="742" spans="1:11" ht="16.5">
      <c r="A742" s="419"/>
      <c r="B742" s="502" t="s">
        <v>657</v>
      </c>
      <c r="C742" t="s">
        <v>842</v>
      </c>
      <c r="D742" t="s">
        <v>627</v>
      </c>
      <c r="E742" t="s">
        <v>1038</v>
      </c>
      <c r="F742" s="362" t="s">
        <v>1110</v>
      </c>
      <c r="G742" s="362" t="s">
        <v>1110</v>
      </c>
      <c r="I742" t="s">
        <v>499</v>
      </c>
      <c r="J742" s="363">
        <v>3819.7296546616053</v>
      </c>
      <c r="K742" t="s">
        <v>1110</v>
      </c>
    </row>
    <row r="743" spans="1:11" ht="16.5">
      <c r="A743" s="419"/>
      <c r="B743" s="502" t="s">
        <v>657</v>
      </c>
      <c r="C743" t="s">
        <v>842</v>
      </c>
      <c r="D743" t="s">
        <v>585</v>
      </c>
      <c r="E743" t="s">
        <v>1111</v>
      </c>
      <c r="F743" s="362" t="s">
        <v>1110</v>
      </c>
      <c r="G743" s="362" t="s">
        <v>1110</v>
      </c>
      <c r="I743" t="s">
        <v>499</v>
      </c>
      <c r="J743" s="363">
        <v>35209.628738079802</v>
      </c>
      <c r="K743" t="s">
        <v>1110</v>
      </c>
    </row>
    <row r="744" spans="1:11" ht="16.5">
      <c r="A744" s="419"/>
      <c r="B744" s="502" t="s">
        <v>657</v>
      </c>
      <c r="C744" t="s">
        <v>842</v>
      </c>
      <c r="D744" t="s">
        <v>585</v>
      </c>
      <c r="E744" t="s">
        <v>1038</v>
      </c>
      <c r="F744" s="362" t="s">
        <v>1110</v>
      </c>
      <c r="G744" s="362" t="s">
        <v>1110</v>
      </c>
      <c r="I744" t="s">
        <v>499</v>
      </c>
      <c r="J744" s="363">
        <v>6784.4458846403104</v>
      </c>
      <c r="K744" t="s">
        <v>1110</v>
      </c>
    </row>
    <row r="745" spans="1:11" ht="16.5">
      <c r="A745" s="419"/>
      <c r="B745" s="502" t="s">
        <v>657</v>
      </c>
      <c r="C745" t="s">
        <v>842</v>
      </c>
      <c r="D745" t="s">
        <v>585</v>
      </c>
      <c r="E745" t="s">
        <v>1049</v>
      </c>
      <c r="F745" s="362" t="s">
        <v>1110</v>
      </c>
      <c r="G745" s="362" t="s">
        <v>1110</v>
      </c>
      <c r="I745" t="s">
        <v>499</v>
      </c>
      <c r="J745" s="363">
        <v>0</v>
      </c>
      <c r="K745" t="s">
        <v>1110</v>
      </c>
    </row>
    <row r="746" spans="1:11" ht="16.5">
      <c r="A746" s="419"/>
      <c r="B746" s="502" t="s">
        <v>657</v>
      </c>
      <c r="C746" t="s">
        <v>842</v>
      </c>
      <c r="D746" t="s">
        <v>585</v>
      </c>
      <c r="E746" t="s">
        <v>1041</v>
      </c>
      <c r="F746" s="362" t="s">
        <v>1110</v>
      </c>
      <c r="G746" s="362" t="s">
        <v>1110</v>
      </c>
      <c r="I746" t="s">
        <v>499</v>
      </c>
      <c r="J746" s="363">
        <v>4218.0261086936389</v>
      </c>
      <c r="K746" t="s">
        <v>1110</v>
      </c>
    </row>
    <row r="747" spans="1:11" ht="16.5">
      <c r="A747" s="419"/>
      <c r="B747" s="502" t="s">
        <v>657</v>
      </c>
      <c r="C747" t="s">
        <v>842</v>
      </c>
      <c r="D747" t="s">
        <v>585</v>
      </c>
      <c r="E747" t="s">
        <v>1112</v>
      </c>
      <c r="F747" s="362" t="s">
        <v>1110</v>
      </c>
      <c r="G747" s="362" t="s">
        <v>1110</v>
      </c>
      <c r="I747" t="s">
        <v>499</v>
      </c>
      <c r="J747" s="363">
        <v>0</v>
      </c>
      <c r="K747" t="s">
        <v>1110</v>
      </c>
    </row>
    <row r="748" spans="1:11" ht="16.5">
      <c r="A748" s="419"/>
      <c r="B748" s="502" t="s">
        <v>657</v>
      </c>
      <c r="C748" t="s">
        <v>842</v>
      </c>
      <c r="D748" t="s">
        <v>585</v>
      </c>
      <c r="E748" t="s">
        <v>1043</v>
      </c>
      <c r="F748" s="362" t="s">
        <v>1110</v>
      </c>
      <c r="G748" s="362" t="s">
        <v>1110</v>
      </c>
      <c r="I748" t="s">
        <v>499</v>
      </c>
      <c r="J748" s="363">
        <v>0</v>
      </c>
      <c r="K748" t="s">
        <v>1110</v>
      </c>
    </row>
    <row r="749" spans="1:11" ht="16.5">
      <c r="A749" s="419"/>
      <c r="B749" s="502" t="s">
        <v>657</v>
      </c>
      <c r="C749" t="s">
        <v>846</v>
      </c>
      <c r="D749" t="s">
        <v>627</v>
      </c>
      <c r="E749" t="s">
        <v>1074</v>
      </c>
      <c r="F749" t="s">
        <v>1113</v>
      </c>
      <c r="G749" t="s">
        <v>1113</v>
      </c>
      <c r="H749" t="s">
        <v>846</v>
      </c>
      <c r="I749" t="s">
        <v>499</v>
      </c>
      <c r="J749" s="363">
        <v>267.29932413665398</v>
      </c>
      <c r="K749" t="s">
        <v>1110</v>
      </c>
    </row>
    <row r="750" spans="1:11" ht="16.5">
      <c r="A750" s="419"/>
      <c r="B750" s="502" t="s">
        <v>657</v>
      </c>
      <c r="C750" t="s">
        <v>846</v>
      </c>
      <c r="D750" t="s">
        <v>627</v>
      </c>
      <c r="E750" t="s">
        <v>1038</v>
      </c>
      <c r="F750" t="s">
        <v>1113</v>
      </c>
      <c r="G750" t="s">
        <v>1113</v>
      </c>
      <c r="H750" t="s">
        <v>846</v>
      </c>
      <c r="I750" t="s">
        <v>499</v>
      </c>
      <c r="J750" s="363">
        <v>10877.335431904452</v>
      </c>
      <c r="K750" t="s">
        <v>1110</v>
      </c>
    </row>
    <row r="751" spans="1:11" ht="16.5">
      <c r="A751" s="419"/>
      <c r="B751" s="502" t="s">
        <v>657</v>
      </c>
      <c r="C751" t="s">
        <v>846</v>
      </c>
      <c r="D751" t="s">
        <v>585</v>
      </c>
      <c r="E751" t="s">
        <v>1111</v>
      </c>
      <c r="F751" t="s">
        <v>1113</v>
      </c>
      <c r="G751" t="s">
        <v>1113</v>
      </c>
      <c r="H751" t="s">
        <v>846</v>
      </c>
      <c r="I751" t="s">
        <v>499</v>
      </c>
      <c r="J751" s="363">
        <v>20822.081288769557</v>
      </c>
      <c r="K751" t="s">
        <v>1110</v>
      </c>
    </row>
    <row r="752" spans="1:11" ht="16.5">
      <c r="A752" s="419"/>
      <c r="B752" s="502" t="s">
        <v>657</v>
      </c>
      <c r="C752" t="s">
        <v>846</v>
      </c>
      <c r="D752" t="s">
        <v>585</v>
      </c>
      <c r="E752" t="s">
        <v>1038</v>
      </c>
      <c r="F752" t="s">
        <v>1113</v>
      </c>
      <c r="G752" t="s">
        <v>1113</v>
      </c>
      <c r="H752" t="s">
        <v>846</v>
      </c>
      <c r="I752" t="s">
        <v>499</v>
      </c>
      <c r="J752" s="363">
        <v>704.62920099990743</v>
      </c>
      <c r="K752" t="s">
        <v>1110</v>
      </c>
    </row>
    <row r="753" spans="1:11" ht="16.5">
      <c r="A753" s="419"/>
      <c r="B753" s="502" t="s">
        <v>657</v>
      </c>
      <c r="C753" t="s">
        <v>846</v>
      </c>
      <c r="D753" t="s">
        <v>585</v>
      </c>
      <c r="E753" t="s">
        <v>1049</v>
      </c>
      <c r="F753" t="s">
        <v>1113</v>
      </c>
      <c r="G753" t="s">
        <v>1113</v>
      </c>
      <c r="H753" t="s">
        <v>846</v>
      </c>
      <c r="I753" t="s">
        <v>499</v>
      </c>
      <c r="J753" s="363">
        <v>0</v>
      </c>
      <c r="K753" t="s">
        <v>1110</v>
      </c>
    </row>
    <row r="754" spans="1:11" ht="16.5">
      <c r="A754" s="419"/>
      <c r="B754" s="502" t="s">
        <v>657</v>
      </c>
      <c r="C754" t="s">
        <v>846</v>
      </c>
      <c r="D754" t="s">
        <v>585</v>
      </c>
      <c r="E754" t="s">
        <v>1041</v>
      </c>
      <c r="F754" t="s">
        <v>1113</v>
      </c>
      <c r="G754" t="s">
        <v>1113</v>
      </c>
      <c r="H754" t="s">
        <v>846</v>
      </c>
      <c r="I754" t="s">
        <v>499</v>
      </c>
      <c r="J754" s="363">
        <v>0</v>
      </c>
      <c r="K754" t="s">
        <v>1110</v>
      </c>
    </row>
    <row r="755" spans="1:11" ht="16.5">
      <c r="A755" s="419"/>
      <c r="B755" s="502" t="s">
        <v>657</v>
      </c>
      <c r="C755" t="s">
        <v>846</v>
      </c>
      <c r="D755" t="s">
        <v>585</v>
      </c>
      <c r="E755" t="s">
        <v>1043</v>
      </c>
      <c r="F755" t="s">
        <v>1113</v>
      </c>
      <c r="G755" t="s">
        <v>1113</v>
      </c>
      <c r="H755" t="s">
        <v>846</v>
      </c>
      <c r="I755" t="s">
        <v>499</v>
      </c>
      <c r="J755" s="363">
        <v>0</v>
      </c>
      <c r="K755" t="s">
        <v>1110</v>
      </c>
    </row>
    <row r="756" spans="1:11" ht="16.5">
      <c r="A756" s="419"/>
      <c r="B756" s="502" t="s">
        <v>657</v>
      </c>
      <c r="C756" t="s">
        <v>848</v>
      </c>
      <c r="D756" t="s">
        <v>627</v>
      </c>
      <c r="E756" t="s">
        <v>1074</v>
      </c>
      <c r="F756" t="s">
        <v>1113</v>
      </c>
      <c r="G756" t="s">
        <v>1113</v>
      </c>
      <c r="H756" t="s">
        <v>848</v>
      </c>
      <c r="I756" t="s">
        <v>499</v>
      </c>
      <c r="J756" s="363">
        <v>1701.9164892139615</v>
      </c>
      <c r="K756" t="s">
        <v>1110</v>
      </c>
    </row>
    <row r="757" spans="1:11" ht="16.5">
      <c r="A757" s="419"/>
      <c r="B757" s="502" t="s">
        <v>657</v>
      </c>
      <c r="C757" t="s">
        <v>848</v>
      </c>
      <c r="D757" t="s">
        <v>627</v>
      </c>
      <c r="E757" t="s">
        <v>1038</v>
      </c>
      <c r="F757" t="s">
        <v>1113</v>
      </c>
      <c r="G757" t="s">
        <v>1113</v>
      </c>
      <c r="H757" t="s">
        <v>848</v>
      </c>
      <c r="I757" t="s">
        <v>499</v>
      </c>
      <c r="J757" s="363">
        <v>0</v>
      </c>
      <c r="K757" t="s">
        <v>1110</v>
      </c>
    </row>
    <row r="758" spans="1:11" ht="16.5">
      <c r="A758" s="419"/>
      <c r="B758" s="502" t="s">
        <v>657</v>
      </c>
      <c r="C758" t="s">
        <v>848</v>
      </c>
      <c r="D758" t="s">
        <v>585</v>
      </c>
      <c r="E758" t="s">
        <v>1111</v>
      </c>
      <c r="F758" t="s">
        <v>1113</v>
      </c>
      <c r="G758" t="s">
        <v>1113</v>
      </c>
      <c r="H758" t="s">
        <v>848</v>
      </c>
      <c r="I758" t="s">
        <v>499</v>
      </c>
      <c r="J758" s="363">
        <v>115933.39505601332</v>
      </c>
      <c r="K758" t="s">
        <v>1110</v>
      </c>
    </row>
    <row r="759" spans="1:11" ht="16.5">
      <c r="A759" s="419"/>
      <c r="B759" s="502" t="s">
        <v>657</v>
      </c>
      <c r="C759" t="s">
        <v>848</v>
      </c>
      <c r="D759" t="s">
        <v>585</v>
      </c>
      <c r="E759" t="s">
        <v>1038</v>
      </c>
      <c r="F759" t="s">
        <v>1113</v>
      </c>
      <c r="G759" t="s">
        <v>1113</v>
      </c>
      <c r="H759" t="s">
        <v>848</v>
      </c>
      <c r="I759" t="s">
        <v>499</v>
      </c>
      <c r="J759" s="363">
        <v>28067.086380890658</v>
      </c>
      <c r="K759" t="s">
        <v>1110</v>
      </c>
    </row>
    <row r="760" spans="1:11" ht="16.5">
      <c r="A760" s="419"/>
      <c r="B760" s="502" t="s">
        <v>657</v>
      </c>
      <c r="C760" t="s">
        <v>848</v>
      </c>
      <c r="D760" t="s">
        <v>585</v>
      </c>
      <c r="E760" t="s">
        <v>1049</v>
      </c>
      <c r="F760" t="s">
        <v>1113</v>
      </c>
      <c r="G760" t="s">
        <v>1113</v>
      </c>
      <c r="H760" t="s">
        <v>848</v>
      </c>
      <c r="I760" t="s">
        <v>499</v>
      </c>
      <c r="J760" s="363">
        <v>0</v>
      </c>
      <c r="K760" t="s">
        <v>1110</v>
      </c>
    </row>
    <row r="761" spans="1:11" ht="16.5">
      <c r="A761" s="419"/>
      <c r="B761" s="502" t="s">
        <v>657</v>
      </c>
      <c r="C761" t="s">
        <v>848</v>
      </c>
      <c r="D761" t="s">
        <v>585</v>
      </c>
      <c r="E761" t="s">
        <v>1041</v>
      </c>
      <c r="F761" t="s">
        <v>1113</v>
      </c>
      <c r="G761" t="s">
        <v>1113</v>
      </c>
      <c r="H761" t="s">
        <v>848</v>
      </c>
      <c r="I761" t="s">
        <v>499</v>
      </c>
      <c r="J761" s="363">
        <v>55037.727988149243</v>
      </c>
      <c r="K761" t="s">
        <v>1110</v>
      </c>
    </row>
    <row r="762" spans="1:11" ht="16.5">
      <c r="A762" s="419"/>
      <c r="B762" s="502" t="s">
        <v>657</v>
      </c>
      <c r="C762" t="s">
        <v>848</v>
      </c>
      <c r="D762" t="s">
        <v>585</v>
      </c>
      <c r="E762" t="s">
        <v>1112</v>
      </c>
      <c r="F762" t="s">
        <v>1113</v>
      </c>
      <c r="G762" t="s">
        <v>1113</v>
      </c>
      <c r="H762" t="s">
        <v>848</v>
      </c>
      <c r="I762" t="s">
        <v>499</v>
      </c>
      <c r="J762" s="363">
        <v>0</v>
      </c>
      <c r="K762" t="s">
        <v>1110</v>
      </c>
    </row>
    <row r="763" spans="1:11" ht="16.5">
      <c r="A763" s="419"/>
      <c r="B763" s="502" t="s">
        <v>657</v>
      </c>
      <c r="C763" t="s">
        <v>848</v>
      </c>
      <c r="D763" t="s">
        <v>585</v>
      </c>
      <c r="E763" t="s">
        <v>1043</v>
      </c>
      <c r="F763" t="s">
        <v>1113</v>
      </c>
      <c r="G763" t="s">
        <v>1113</v>
      </c>
      <c r="H763" t="s">
        <v>848</v>
      </c>
      <c r="I763" t="s">
        <v>499</v>
      </c>
      <c r="J763" s="363">
        <v>697776.73363577446</v>
      </c>
      <c r="K763" t="s">
        <v>1110</v>
      </c>
    </row>
    <row r="764" spans="1:11" ht="16.5">
      <c r="A764" s="419"/>
      <c r="B764" s="502" t="s">
        <v>657</v>
      </c>
      <c r="C764" t="s">
        <v>850</v>
      </c>
      <c r="D764" t="s">
        <v>627</v>
      </c>
      <c r="E764" t="s">
        <v>1074</v>
      </c>
      <c r="F764" t="s">
        <v>1113</v>
      </c>
      <c r="G764" t="s">
        <v>1113</v>
      </c>
      <c r="H764" t="s">
        <v>850</v>
      </c>
      <c r="I764" t="s">
        <v>499</v>
      </c>
      <c r="J764" s="363">
        <v>92.584019998148321</v>
      </c>
      <c r="K764" t="s">
        <v>1110</v>
      </c>
    </row>
    <row r="765" spans="1:11" ht="16.5">
      <c r="A765" s="419"/>
      <c r="B765" s="502" t="s">
        <v>657</v>
      </c>
      <c r="C765" t="s">
        <v>850</v>
      </c>
      <c r="D765" t="s">
        <v>627</v>
      </c>
      <c r="E765" t="s">
        <v>1038</v>
      </c>
      <c r="F765" t="s">
        <v>1113</v>
      </c>
      <c r="G765" t="s">
        <v>1113</v>
      </c>
      <c r="H765" t="s">
        <v>850</v>
      </c>
      <c r="I765" t="s">
        <v>499</v>
      </c>
      <c r="J765" s="363">
        <v>0</v>
      </c>
      <c r="K765" t="s">
        <v>1110</v>
      </c>
    </row>
    <row r="766" spans="1:11" ht="16.5">
      <c r="A766" s="419"/>
      <c r="B766" s="502" t="s">
        <v>657</v>
      </c>
      <c r="C766" t="s">
        <v>850</v>
      </c>
      <c r="D766" t="s">
        <v>585</v>
      </c>
      <c r="E766" t="s">
        <v>1111</v>
      </c>
      <c r="F766" t="s">
        <v>1113</v>
      </c>
      <c r="G766" t="s">
        <v>1113</v>
      </c>
      <c r="H766" t="s">
        <v>850</v>
      </c>
      <c r="I766" t="s">
        <v>499</v>
      </c>
      <c r="J766" s="363">
        <v>203131.83038607537</v>
      </c>
      <c r="K766" t="s">
        <v>1110</v>
      </c>
    </row>
    <row r="767" spans="1:11" ht="16.5">
      <c r="A767" s="419"/>
      <c r="B767" s="502" t="s">
        <v>657</v>
      </c>
      <c r="C767" t="s">
        <v>850</v>
      </c>
      <c r="D767" t="s">
        <v>585</v>
      </c>
      <c r="E767" t="s">
        <v>1038</v>
      </c>
      <c r="F767" t="s">
        <v>1113</v>
      </c>
      <c r="G767" t="s">
        <v>1113</v>
      </c>
      <c r="H767" t="s">
        <v>850</v>
      </c>
      <c r="I767" t="s">
        <v>499</v>
      </c>
      <c r="J767" s="363">
        <v>31454.38385334691</v>
      </c>
      <c r="K767" t="s">
        <v>1110</v>
      </c>
    </row>
    <row r="768" spans="1:11" ht="16.5">
      <c r="A768" s="419"/>
      <c r="B768" s="502" t="s">
        <v>657</v>
      </c>
      <c r="C768" t="s">
        <v>850</v>
      </c>
      <c r="D768" t="s">
        <v>585</v>
      </c>
      <c r="E768" t="s">
        <v>1049</v>
      </c>
      <c r="F768" t="s">
        <v>1113</v>
      </c>
      <c r="G768" t="s">
        <v>1113</v>
      </c>
      <c r="H768" t="s">
        <v>850</v>
      </c>
      <c r="I768" t="s">
        <v>499</v>
      </c>
      <c r="J768" s="363">
        <v>0</v>
      </c>
      <c r="K768" t="s">
        <v>1110</v>
      </c>
    </row>
    <row r="769" spans="1:11" ht="16.5">
      <c r="A769" s="419"/>
      <c r="B769" s="502" t="s">
        <v>657</v>
      </c>
      <c r="C769" t="s">
        <v>850</v>
      </c>
      <c r="D769" t="s">
        <v>585</v>
      </c>
      <c r="E769" t="s">
        <v>1041</v>
      </c>
      <c r="F769" t="s">
        <v>1113</v>
      </c>
      <c r="G769" t="s">
        <v>1113</v>
      </c>
      <c r="H769" t="s">
        <v>850</v>
      </c>
      <c r="I769" t="s">
        <v>499</v>
      </c>
      <c r="J769" s="363">
        <v>212793.79687066012</v>
      </c>
      <c r="K769" t="s">
        <v>1110</v>
      </c>
    </row>
    <row r="770" spans="1:11" ht="16.5">
      <c r="A770" s="419"/>
      <c r="B770" s="502" t="s">
        <v>657</v>
      </c>
      <c r="C770" t="s">
        <v>850</v>
      </c>
      <c r="D770" t="s">
        <v>585</v>
      </c>
      <c r="E770" t="s">
        <v>1112</v>
      </c>
      <c r="F770" t="s">
        <v>1113</v>
      </c>
      <c r="G770" t="s">
        <v>1113</v>
      </c>
      <c r="H770" t="s">
        <v>850</v>
      </c>
      <c r="I770" t="s">
        <v>499</v>
      </c>
      <c r="J770" s="363">
        <v>0</v>
      </c>
      <c r="K770" t="s">
        <v>1110</v>
      </c>
    </row>
    <row r="771" spans="1:11" ht="16.5">
      <c r="A771" s="419"/>
      <c r="B771" s="502" t="s">
        <v>657</v>
      </c>
      <c r="C771" t="s">
        <v>850</v>
      </c>
      <c r="D771" t="s">
        <v>585</v>
      </c>
      <c r="E771" t="s">
        <v>1043</v>
      </c>
      <c r="F771" t="s">
        <v>1113</v>
      </c>
      <c r="G771" t="s">
        <v>1113</v>
      </c>
      <c r="H771" t="s">
        <v>850</v>
      </c>
      <c r="I771" t="s">
        <v>499</v>
      </c>
      <c r="J771" s="363">
        <v>219670.0027775206</v>
      </c>
      <c r="K771" t="s">
        <v>1110</v>
      </c>
    </row>
    <row r="772" spans="1:11" ht="16.5">
      <c r="A772" s="419"/>
      <c r="B772" s="502" t="s">
        <v>657</v>
      </c>
      <c r="C772" t="s">
        <v>852</v>
      </c>
      <c r="D772" t="s">
        <v>627</v>
      </c>
      <c r="E772" t="s">
        <v>1038</v>
      </c>
      <c r="F772" s="362" t="s">
        <v>1110</v>
      </c>
      <c r="G772" s="362" t="s">
        <v>1110</v>
      </c>
      <c r="I772" t="s">
        <v>499</v>
      </c>
      <c r="J772" s="363">
        <v>0</v>
      </c>
      <c r="K772" t="s">
        <v>1110</v>
      </c>
    </row>
    <row r="773" spans="1:11" ht="16.5">
      <c r="A773" s="419"/>
      <c r="B773" s="502" t="s">
        <v>657</v>
      </c>
      <c r="C773" t="s">
        <v>852</v>
      </c>
      <c r="D773" t="s">
        <v>585</v>
      </c>
      <c r="E773" t="s">
        <v>1111</v>
      </c>
      <c r="F773" s="362" t="s">
        <v>1110</v>
      </c>
      <c r="G773" s="362" t="s">
        <v>1110</v>
      </c>
      <c r="I773" t="s">
        <v>499</v>
      </c>
      <c r="J773" s="363">
        <v>11776.224423664475</v>
      </c>
      <c r="K773" t="s">
        <v>1110</v>
      </c>
    </row>
    <row r="774" spans="1:11" ht="16.5">
      <c r="A774" s="419"/>
      <c r="B774" s="502" t="s">
        <v>657</v>
      </c>
      <c r="C774" t="s">
        <v>852</v>
      </c>
      <c r="D774" t="s">
        <v>585</v>
      </c>
      <c r="E774" t="s">
        <v>1038</v>
      </c>
      <c r="F774" s="362" t="s">
        <v>1110</v>
      </c>
      <c r="G774" s="362" t="s">
        <v>1110</v>
      </c>
      <c r="I774" t="s">
        <v>499</v>
      </c>
      <c r="J774" s="363">
        <v>60314.794926395698</v>
      </c>
      <c r="K774" t="s">
        <v>1110</v>
      </c>
    </row>
    <row r="775" spans="1:11" ht="16.5">
      <c r="A775" s="419"/>
      <c r="B775" s="502" t="s">
        <v>657</v>
      </c>
      <c r="C775" t="s">
        <v>852</v>
      </c>
      <c r="D775" t="s">
        <v>585</v>
      </c>
      <c r="E775" t="s">
        <v>1049</v>
      </c>
      <c r="F775" s="362" t="s">
        <v>1110</v>
      </c>
      <c r="G775" s="362" t="s">
        <v>1110</v>
      </c>
      <c r="I775" t="s">
        <v>499</v>
      </c>
      <c r="J775" s="363">
        <v>0</v>
      </c>
      <c r="K775" t="s">
        <v>1110</v>
      </c>
    </row>
    <row r="776" spans="1:11" ht="16.5">
      <c r="A776" s="419"/>
      <c r="B776" s="502" t="s">
        <v>657</v>
      </c>
      <c r="C776" t="s">
        <v>852</v>
      </c>
      <c r="D776" t="s">
        <v>585</v>
      </c>
      <c r="E776" t="s">
        <v>1041</v>
      </c>
      <c r="F776" s="362" t="s">
        <v>1110</v>
      </c>
      <c r="G776" s="362" t="s">
        <v>1110</v>
      </c>
      <c r="I776" t="s">
        <v>499</v>
      </c>
      <c r="J776" s="363">
        <v>8506.7864086658647</v>
      </c>
      <c r="K776" t="s">
        <v>1110</v>
      </c>
    </row>
    <row r="777" spans="1:11" ht="16.5">
      <c r="A777" s="419"/>
      <c r="B777" s="502" t="s">
        <v>657</v>
      </c>
      <c r="C777" t="s">
        <v>852</v>
      </c>
      <c r="D777" t="s">
        <v>585</v>
      </c>
      <c r="E777" t="s">
        <v>1043</v>
      </c>
      <c r="F777" s="362" t="s">
        <v>1110</v>
      </c>
      <c r="G777" s="362" t="s">
        <v>1110</v>
      </c>
      <c r="I777" t="s">
        <v>499</v>
      </c>
      <c r="J777" s="363">
        <v>36176.529950930468</v>
      </c>
      <c r="K777" t="s">
        <v>1110</v>
      </c>
    </row>
    <row r="778" spans="1:11" ht="16.5">
      <c r="A778" s="419"/>
      <c r="B778" s="502" t="s">
        <v>657</v>
      </c>
      <c r="C778" t="s">
        <v>854</v>
      </c>
      <c r="D778" t="s">
        <v>627</v>
      </c>
      <c r="E778" t="s">
        <v>1038</v>
      </c>
      <c r="F778" t="s">
        <v>1113</v>
      </c>
      <c r="G778" t="s">
        <v>1113</v>
      </c>
      <c r="H778" t="s">
        <v>854</v>
      </c>
      <c r="I778" t="s">
        <v>499</v>
      </c>
      <c r="J778" s="363">
        <v>98667.947412276641</v>
      </c>
      <c r="K778" t="s">
        <v>1110</v>
      </c>
    </row>
    <row r="779" spans="1:11" ht="16.5">
      <c r="A779" s="419"/>
      <c r="B779" s="502" t="s">
        <v>657</v>
      </c>
      <c r="C779" t="s">
        <v>854</v>
      </c>
      <c r="D779" t="s">
        <v>585</v>
      </c>
      <c r="E779" t="s">
        <v>1111</v>
      </c>
      <c r="F779" t="s">
        <v>1113</v>
      </c>
      <c r="G779" t="s">
        <v>1113</v>
      </c>
      <c r="H779" t="s">
        <v>854</v>
      </c>
      <c r="I779" t="s">
        <v>499</v>
      </c>
      <c r="J779" s="363">
        <v>36873.58577909453</v>
      </c>
      <c r="K779" t="s">
        <v>1110</v>
      </c>
    </row>
    <row r="780" spans="1:11" ht="16.5">
      <c r="A780" s="419"/>
      <c r="B780" s="502" t="s">
        <v>657</v>
      </c>
      <c r="C780" t="s">
        <v>854</v>
      </c>
      <c r="D780" t="s">
        <v>585</v>
      </c>
      <c r="E780" t="s">
        <v>1038</v>
      </c>
      <c r="F780" t="s">
        <v>1113</v>
      </c>
      <c r="G780" t="s">
        <v>1113</v>
      </c>
      <c r="H780" t="s">
        <v>854</v>
      </c>
      <c r="I780" t="s">
        <v>499</v>
      </c>
      <c r="J780" s="363">
        <v>0</v>
      </c>
      <c r="K780" t="s">
        <v>1110</v>
      </c>
    </row>
    <row r="781" spans="1:11" ht="16.5">
      <c r="A781" s="419"/>
      <c r="B781" s="502" t="s">
        <v>657</v>
      </c>
      <c r="C781" t="s">
        <v>854</v>
      </c>
      <c r="D781" t="s">
        <v>585</v>
      </c>
      <c r="E781" t="s">
        <v>1049</v>
      </c>
      <c r="F781" t="s">
        <v>1113</v>
      </c>
      <c r="G781" t="s">
        <v>1113</v>
      </c>
      <c r="H781" t="s">
        <v>854</v>
      </c>
      <c r="I781" t="s">
        <v>499</v>
      </c>
      <c r="J781" s="363">
        <v>0</v>
      </c>
      <c r="K781" t="s">
        <v>1110</v>
      </c>
    </row>
    <row r="782" spans="1:11" ht="16.5">
      <c r="A782" s="419"/>
      <c r="B782" s="502" t="s">
        <v>657</v>
      </c>
      <c r="C782" t="s">
        <v>854</v>
      </c>
      <c r="D782" t="s">
        <v>585</v>
      </c>
      <c r="E782" t="s">
        <v>1041</v>
      </c>
      <c r="F782" t="s">
        <v>1113</v>
      </c>
      <c r="G782" t="s">
        <v>1113</v>
      </c>
      <c r="H782" t="s">
        <v>854</v>
      </c>
      <c r="I782" t="s">
        <v>499</v>
      </c>
      <c r="J782" s="363">
        <v>0</v>
      </c>
      <c r="K782" t="s">
        <v>1110</v>
      </c>
    </row>
    <row r="783" spans="1:11" ht="16.5">
      <c r="A783" s="419"/>
      <c r="B783" s="502" t="s">
        <v>657</v>
      </c>
      <c r="C783" t="s">
        <v>854</v>
      </c>
      <c r="D783" t="s">
        <v>585</v>
      </c>
      <c r="E783" t="s">
        <v>1112</v>
      </c>
      <c r="F783" t="s">
        <v>1113</v>
      </c>
      <c r="G783" t="s">
        <v>1113</v>
      </c>
      <c r="H783" t="s">
        <v>854</v>
      </c>
      <c r="I783" t="s">
        <v>499</v>
      </c>
      <c r="J783" s="363">
        <v>0</v>
      </c>
      <c r="K783" t="s">
        <v>1110</v>
      </c>
    </row>
    <row r="784" spans="1:11" ht="16.5">
      <c r="A784" s="419"/>
      <c r="B784" s="502" t="s">
        <v>657</v>
      </c>
      <c r="C784" t="s">
        <v>854</v>
      </c>
      <c r="D784" t="s">
        <v>585</v>
      </c>
      <c r="E784" t="s">
        <v>1043</v>
      </c>
      <c r="F784" t="s">
        <v>1113</v>
      </c>
      <c r="G784" t="s">
        <v>1113</v>
      </c>
      <c r="H784" t="s">
        <v>854</v>
      </c>
      <c r="I784" t="s">
        <v>499</v>
      </c>
      <c r="J784" s="363">
        <v>0</v>
      </c>
      <c r="K784" t="s">
        <v>1110</v>
      </c>
    </row>
    <row r="785" spans="1:11" ht="16.5">
      <c r="A785" s="419"/>
      <c r="B785" s="502" t="s">
        <v>657</v>
      </c>
      <c r="C785" t="s">
        <v>856</v>
      </c>
      <c r="D785" t="s">
        <v>627</v>
      </c>
      <c r="E785" t="s">
        <v>1074</v>
      </c>
      <c r="F785" t="s">
        <v>1113</v>
      </c>
      <c r="G785" t="s">
        <v>1113</v>
      </c>
      <c r="H785" t="s">
        <v>856</v>
      </c>
      <c r="I785" t="s">
        <v>499</v>
      </c>
      <c r="J785" s="363">
        <v>289.32506249421351</v>
      </c>
      <c r="K785" t="s">
        <v>1110</v>
      </c>
    </row>
    <row r="786" spans="1:11" ht="16.5">
      <c r="A786" s="419"/>
      <c r="B786" s="502" t="s">
        <v>657</v>
      </c>
      <c r="C786" t="s">
        <v>856</v>
      </c>
      <c r="D786" t="s">
        <v>627</v>
      </c>
      <c r="E786" t="s">
        <v>1038</v>
      </c>
      <c r="F786" t="s">
        <v>1113</v>
      </c>
      <c r="G786" t="s">
        <v>1113</v>
      </c>
      <c r="H786" t="s">
        <v>856</v>
      </c>
      <c r="I786" t="s">
        <v>499</v>
      </c>
      <c r="J786" s="363">
        <v>0</v>
      </c>
      <c r="K786" t="s">
        <v>1110</v>
      </c>
    </row>
    <row r="787" spans="1:11" ht="16.5">
      <c r="A787" s="419"/>
      <c r="B787" s="502" t="s">
        <v>657</v>
      </c>
      <c r="C787" t="s">
        <v>856</v>
      </c>
      <c r="D787" t="s">
        <v>585</v>
      </c>
      <c r="E787" t="s">
        <v>1111</v>
      </c>
      <c r="F787" t="s">
        <v>1113</v>
      </c>
      <c r="G787" t="s">
        <v>1113</v>
      </c>
      <c r="H787" t="s">
        <v>856</v>
      </c>
      <c r="I787" t="s">
        <v>499</v>
      </c>
      <c r="J787" s="363">
        <v>99599.796315155996</v>
      </c>
      <c r="K787" t="s">
        <v>1110</v>
      </c>
    </row>
    <row r="788" spans="1:11" ht="16.5">
      <c r="A788" s="419"/>
      <c r="B788" s="502" t="s">
        <v>657</v>
      </c>
      <c r="C788" t="s">
        <v>856</v>
      </c>
      <c r="D788" t="s">
        <v>585</v>
      </c>
      <c r="E788" t="s">
        <v>1038</v>
      </c>
      <c r="F788" t="s">
        <v>1113</v>
      </c>
      <c r="G788" t="s">
        <v>1113</v>
      </c>
      <c r="H788" t="s">
        <v>856</v>
      </c>
      <c r="I788" t="s">
        <v>499</v>
      </c>
      <c r="J788" s="363">
        <v>15668.299231552634</v>
      </c>
      <c r="K788" t="s">
        <v>1110</v>
      </c>
    </row>
    <row r="789" spans="1:11" ht="16.5">
      <c r="A789" s="419"/>
      <c r="B789" s="502" t="s">
        <v>657</v>
      </c>
      <c r="C789" t="s">
        <v>856</v>
      </c>
      <c r="D789" t="s">
        <v>585</v>
      </c>
      <c r="E789" t="s">
        <v>1049</v>
      </c>
      <c r="F789" t="s">
        <v>1113</v>
      </c>
      <c r="G789" t="s">
        <v>1113</v>
      </c>
      <c r="H789" t="s">
        <v>856</v>
      </c>
      <c r="I789" t="s">
        <v>499</v>
      </c>
      <c r="J789" s="363">
        <v>13887.602999722247</v>
      </c>
      <c r="K789" t="s">
        <v>1110</v>
      </c>
    </row>
    <row r="790" spans="1:11" ht="16.5">
      <c r="A790" s="419"/>
      <c r="B790" s="502" t="s">
        <v>657</v>
      </c>
      <c r="C790" t="s">
        <v>856</v>
      </c>
      <c r="D790" t="s">
        <v>585</v>
      </c>
      <c r="E790" t="s">
        <v>1041</v>
      </c>
      <c r="F790" t="s">
        <v>1113</v>
      </c>
      <c r="G790" t="s">
        <v>1113</v>
      </c>
      <c r="H790" t="s">
        <v>856</v>
      </c>
      <c r="I790" t="s">
        <v>499</v>
      </c>
      <c r="J790" s="363">
        <v>62532.756226275342</v>
      </c>
      <c r="K790" t="s">
        <v>1110</v>
      </c>
    </row>
    <row r="791" spans="1:11" ht="16.5">
      <c r="A791" s="419"/>
      <c r="B791" s="502" t="s">
        <v>657</v>
      </c>
      <c r="C791" t="s">
        <v>856</v>
      </c>
      <c r="D791" t="s">
        <v>585</v>
      </c>
      <c r="E791" t="s">
        <v>1043</v>
      </c>
      <c r="F791" t="s">
        <v>1113</v>
      </c>
      <c r="G791" t="s">
        <v>1113</v>
      </c>
      <c r="H791" t="s">
        <v>856</v>
      </c>
      <c r="I791" t="s">
        <v>499</v>
      </c>
      <c r="J791" s="363">
        <v>63898.268678826033</v>
      </c>
      <c r="K791" t="s">
        <v>1110</v>
      </c>
    </row>
    <row r="792" spans="1:11" ht="16.5">
      <c r="A792" s="419"/>
      <c r="B792" s="502" t="s">
        <v>657</v>
      </c>
      <c r="C792" t="s">
        <v>689</v>
      </c>
      <c r="D792" t="s">
        <v>627</v>
      </c>
      <c r="E792" t="s">
        <v>1038</v>
      </c>
      <c r="F792" t="s">
        <v>1113</v>
      </c>
      <c r="G792" t="s">
        <v>1113</v>
      </c>
      <c r="H792" t="s">
        <v>689</v>
      </c>
      <c r="I792" t="s">
        <v>499</v>
      </c>
      <c r="J792" s="363">
        <v>54689.260253680215</v>
      </c>
      <c r="K792" t="s">
        <v>1110</v>
      </c>
    </row>
    <row r="793" spans="1:11" ht="16.5">
      <c r="A793" s="419"/>
      <c r="B793" s="502" t="s">
        <v>657</v>
      </c>
      <c r="C793" t="s">
        <v>689</v>
      </c>
      <c r="D793" t="s">
        <v>585</v>
      </c>
      <c r="E793" t="s">
        <v>1111</v>
      </c>
      <c r="F793" t="s">
        <v>1113</v>
      </c>
      <c r="G793" t="s">
        <v>1113</v>
      </c>
      <c r="H793" t="s">
        <v>689</v>
      </c>
      <c r="I793" t="s">
        <v>499</v>
      </c>
      <c r="J793" s="363">
        <v>160213.35987408573</v>
      </c>
      <c r="K793" t="s">
        <v>1110</v>
      </c>
    </row>
    <row r="794" spans="1:11" ht="16.5">
      <c r="A794" s="419"/>
      <c r="B794" s="502" t="s">
        <v>657</v>
      </c>
      <c r="C794" t="s">
        <v>689</v>
      </c>
      <c r="D794" t="s">
        <v>585</v>
      </c>
      <c r="E794" t="s">
        <v>1038</v>
      </c>
      <c r="F794" t="s">
        <v>1113</v>
      </c>
      <c r="G794" t="s">
        <v>1113</v>
      </c>
      <c r="H794" t="s">
        <v>689</v>
      </c>
      <c r="I794" t="s">
        <v>499</v>
      </c>
      <c r="J794" s="363">
        <v>68118.322377557633</v>
      </c>
      <c r="K794" t="s">
        <v>1110</v>
      </c>
    </row>
    <row r="795" spans="1:11" ht="16.5">
      <c r="A795" s="419"/>
      <c r="B795" s="502" t="s">
        <v>657</v>
      </c>
      <c r="C795" t="s">
        <v>689</v>
      </c>
      <c r="D795" t="s">
        <v>585</v>
      </c>
      <c r="E795" t="s">
        <v>1049</v>
      </c>
      <c r="F795" t="s">
        <v>1113</v>
      </c>
      <c r="G795" t="s">
        <v>1113</v>
      </c>
      <c r="H795" t="s">
        <v>689</v>
      </c>
      <c r="I795" t="s">
        <v>499</v>
      </c>
      <c r="J795" s="363">
        <v>0</v>
      </c>
      <c r="K795" t="s">
        <v>1110</v>
      </c>
    </row>
    <row r="796" spans="1:11" ht="16.5">
      <c r="A796" s="419"/>
      <c r="B796" s="502" t="s">
        <v>657</v>
      </c>
      <c r="C796" t="s">
        <v>689</v>
      </c>
      <c r="D796" t="s">
        <v>585</v>
      </c>
      <c r="E796" t="s">
        <v>1041</v>
      </c>
      <c r="F796" t="s">
        <v>1113</v>
      </c>
      <c r="G796" t="s">
        <v>1113</v>
      </c>
      <c r="H796" t="s">
        <v>689</v>
      </c>
      <c r="I796" t="s">
        <v>499</v>
      </c>
      <c r="J796" s="363">
        <v>221477.76131839643</v>
      </c>
      <c r="K796" t="s">
        <v>1110</v>
      </c>
    </row>
    <row r="797" spans="1:11" ht="16.5">
      <c r="A797" s="419"/>
      <c r="B797" s="502" t="s">
        <v>657</v>
      </c>
      <c r="C797" t="s">
        <v>689</v>
      </c>
      <c r="D797" t="s">
        <v>585</v>
      </c>
      <c r="E797" t="s">
        <v>1043</v>
      </c>
      <c r="F797" t="s">
        <v>1113</v>
      </c>
      <c r="G797" t="s">
        <v>1113</v>
      </c>
      <c r="H797" t="s">
        <v>689</v>
      </c>
      <c r="I797" t="s">
        <v>499</v>
      </c>
      <c r="J797" s="363">
        <v>52071.104527358577</v>
      </c>
      <c r="K797" t="s">
        <v>1110</v>
      </c>
    </row>
    <row r="798" spans="1:11" ht="16.5">
      <c r="A798" s="419"/>
      <c r="B798" s="502" t="s">
        <v>657</v>
      </c>
      <c r="C798" t="s">
        <v>863</v>
      </c>
      <c r="D798" t="s">
        <v>627</v>
      </c>
      <c r="E798" t="s">
        <v>1038</v>
      </c>
      <c r="F798" t="s">
        <v>1113</v>
      </c>
      <c r="G798" t="s">
        <v>1113</v>
      </c>
      <c r="H798" t="s">
        <v>863</v>
      </c>
      <c r="I798" t="s">
        <v>499</v>
      </c>
      <c r="J798" s="363">
        <v>0</v>
      </c>
      <c r="K798" t="s">
        <v>1110</v>
      </c>
    </row>
    <row r="799" spans="1:11" ht="16.5">
      <c r="A799" s="419"/>
      <c r="B799" s="502" t="s">
        <v>657</v>
      </c>
      <c r="C799" t="s">
        <v>863</v>
      </c>
      <c r="D799" t="s">
        <v>585</v>
      </c>
      <c r="E799" t="s">
        <v>1111</v>
      </c>
      <c r="F799" t="s">
        <v>1113</v>
      </c>
      <c r="G799" t="s">
        <v>1113</v>
      </c>
      <c r="H799" t="s">
        <v>863</v>
      </c>
      <c r="I799" t="s">
        <v>499</v>
      </c>
      <c r="J799" s="363">
        <v>6684.0014813443195</v>
      </c>
      <c r="K799" t="s">
        <v>1110</v>
      </c>
    </row>
    <row r="800" spans="1:11" ht="16.5">
      <c r="A800" s="419"/>
      <c r="B800" s="502" t="s">
        <v>657</v>
      </c>
      <c r="C800" t="s">
        <v>863</v>
      </c>
      <c r="D800" t="s">
        <v>585</v>
      </c>
      <c r="E800" t="s">
        <v>1038</v>
      </c>
      <c r="F800" t="s">
        <v>1113</v>
      </c>
      <c r="G800" t="s">
        <v>1113</v>
      </c>
      <c r="H800" t="s">
        <v>863</v>
      </c>
      <c r="I800" t="s">
        <v>499</v>
      </c>
      <c r="J800" s="363">
        <v>12086.871585964262</v>
      </c>
      <c r="K800" t="s">
        <v>1110</v>
      </c>
    </row>
    <row r="801" spans="1:14" ht="16.5">
      <c r="A801" s="419"/>
      <c r="B801" s="502" t="s">
        <v>657</v>
      </c>
      <c r="C801" t="s">
        <v>863</v>
      </c>
      <c r="D801" t="s">
        <v>585</v>
      </c>
      <c r="E801" t="s">
        <v>1049</v>
      </c>
      <c r="F801" t="s">
        <v>1113</v>
      </c>
      <c r="G801" t="s">
        <v>1113</v>
      </c>
      <c r="H801" t="s">
        <v>863</v>
      </c>
      <c r="I801" t="s">
        <v>499</v>
      </c>
      <c r="J801" s="363">
        <v>0</v>
      </c>
      <c r="K801" t="s">
        <v>1110</v>
      </c>
    </row>
    <row r="802" spans="1:14" ht="16.5">
      <c r="A802" s="419"/>
      <c r="B802" s="502" t="s">
        <v>657</v>
      </c>
      <c r="C802" t="s">
        <v>863</v>
      </c>
      <c r="D802" t="s">
        <v>585</v>
      </c>
      <c r="E802" t="s">
        <v>1041</v>
      </c>
      <c r="F802" t="s">
        <v>1113</v>
      </c>
      <c r="G802" t="s">
        <v>1113</v>
      </c>
      <c r="H802" t="s">
        <v>863</v>
      </c>
      <c r="I802" t="s">
        <v>499</v>
      </c>
      <c r="J802" s="363">
        <v>10794.296824368113</v>
      </c>
      <c r="K802" t="s">
        <v>1110</v>
      </c>
    </row>
    <row r="803" spans="1:14" ht="16.5">
      <c r="A803" s="419"/>
      <c r="B803" s="502" t="s">
        <v>657</v>
      </c>
      <c r="C803" t="s">
        <v>863</v>
      </c>
      <c r="D803" t="s">
        <v>585</v>
      </c>
      <c r="E803" t="s">
        <v>1043</v>
      </c>
      <c r="F803" t="s">
        <v>1113</v>
      </c>
      <c r="G803" t="s">
        <v>1113</v>
      </c>
      <c r="H803" t="s">
        <v>863</v>
      </c>
      <c r="I803" t="s">
        <v>499</v>
      </c>
      <c r="J803" s="363">
        <v>25568.438107582631</v>
      </c>
      <c r="K803" t="s">
        <v>1110</v>
      </c>
    </row>
    <row r="804" spans="1:14" ht="16.5">
      <c r="A804" s="419"/>
      <c r="B804" t="s">
        <v>635</v>
      </c>
      <c r="C804" t="s">
        <v>907</v>
      </c>
      <c r="D804" t="s">
        <v>634</v>
      </c>
      <c r="E804" t="s">
        <v>1073</v>
      </c>
      <c r="F804" t="s">
        <v>1113</v>
      </c>
      <c r="G804" t="s">
        <v>1113</v>
      </c>
      <c r="H804" t="s">
        <v>907</v>
      </c>
      <c r="I804" t="s">
        <v>499</v>
      </c>
      <c r="J804" s="363">
        <v>2648.3844088510323</v>
      </c>
      <c r="K804" t="s">
        <v>1114</v>
      </c>
      <c r="M804" s="502"/>
      <c r="N804" s="502"/>
    </row>
    <row r="805" spans="1:14" ht="16.5">
      <c r="A805" s="419"/>
      <c r="B805" t="s">
        <v>635</v>
      </c>
      <c r="C805" t="s">
        <v>896</v>
      </c>
      <c r="D805" t="s">
        <v>634</v>
      </c>
      <c r="E805" t="s">
        <v>1073</v>
      </c>
      <c r="F805" t="s">
        <v>1113</v>
      </c>
      <c r="G805" t="s">
        <v>1113</v>
      </c>
      <c r="H805" t="s">
        <v>896</v>
      </c>
      <c r="I805" t="s">
        <v>499</v>
      </c>
      <c r="J805" s="363">
        <v>2923.1922970095361</v>
      </c>
      <c r="K805" t="s">
        <v>1114</v>
      </c>
      <c r="M805" s="502"/>
      <c r="N805" s="502"/>
    </row>
    <row r="806" spans="1:14" ht="16.5">
      <c r="A806" s="419"/>
      <c r="B806" t="s">
        <v>635</v>
      </c>
      <c r="C806" t="s">
        <v>903</v>
      </c>
      <c r="D806" t="s">
        <v>634</v>
      </c>
      <c r="E806" t="s">
        <v>1073</v>
      </c>
      <c r="F806" t="s">
        <v>1113</v>
      </c>
      <c r="G806" t="s">
        <v>1113</v>
      </c>
      <c r="H806" t="s">
        <v>903</v>
      </c>
      <c r="I806" t="s">
        <v>499</v>
      </c>
      <c r="J806" s="363">
        <v>3732.3025645773537</v>
      </c>
      <c r="K806" t="s">
        <v>1114</v>
      </c>
      <c r="M806" s="502"/>
      <c r="N806" s="502"/>
    </row>
    <row r="807" spans="1:14" ht="16.5">
      <c r="A807" s="419"/>
      <c r="B807" t="s">
        <v>635</v>
      </c>
      <c r="C807" t="s">
        <v>893</v>
      </c>
      <c r="D807" t="s">
        <v>634</v>
      </c>
      <c r="E807" t="s">
        <v>1073</v>
      </c>
      <c r="F807" t="s">
        <v>1113</v>
      </c>
      <c r="G807" t="s">
        <v>1113</v>
      </c>
      <c r="H807" t="s">
        <v>893</v>
      </c>
      <c r="I807" t="s">
        <v>499</v>
      </c>
      <c r="J807" s="363">
        <v>5981.1961855383761</v>
      </c>
      <c r="K807" t="s">
        <v>1114</v>
      </c>
      <c r="M807" s="502"/>
      <c r="N807" s="502"/>
    </row>
    <row r="808" spans="1:14" ht="16.5">
      <c r="A808" s="419"/>
      <c r="B808" t="s">
        <v>635</v>
      </c>
      <c r="C808" t="s">
        <v>891</v>
      </c>
      <c r="D808" t="s">
        <v>634</v>
      </c>
      <c r="E808" t="s">
        <v>1073</v>
      </c>
      <c r="F808" t="s">
        <v>1113</v>
      </c>
      <c r="G808" t="s">
        <v>1113</v>
      </c>
      <c r="H808" t="s">
        <v>891</v>
      </c>
      <c r="I808" t="s">
        <v>499</v>
      </c>
      <c r="J808" s="363">
        <v>16653.263586704936</v>
      </c>
      <c r="K808" t="s">
        <v>1114</v>
      </c>
      <c r="M808" s="502"/>
      <c r="N808" s="502"/>
    </row>
    <row r="809" spans="1:14" ht="16.5">
      <c r="A809" s="419"/>
      <c r="B809" t="s">
        <v>635</v>
      </c>
      <c r="C809" t="s">
        <v>899</v>
      </c>
      <c r="D809" t="s">
        <v>634</v>
      </c>
      <c r="E809" t="s">
        <v>1073</v>
      </c>
      <c r="F809" t="s">
        <v>1113</v>
      </c>
      <c r="G809" t="s">
        <v>1113</v>
      </c>
      <c r="H809" t="s">
        <v>899</v>
      </c>
      <c r="I809" t="s">
        <v>499</v>
      </c>
      <c r="J809" s="363">
        <v>51839.940746227199</v>
      </c>
      <c r="K809" t="s">
        <v>1114</v>
      </c>
      <c r="M809" s="502"/>
      <c r="N809" s="502"/>
    </row>
    <row r="810" spans="1:14" ht="16.5">
      <c r="A810" s="419"/>
      <c r="B810" t="s">
        <v>635</v>
      </c>
      <c r="C810" t="s">
        <v>888</v>
      </c>
      <c r="D810" t="s">
        <v>634</v>
      </c>
      <c r="E810" t="s">
        <v>1073</v>
      </c>
      <c r="F810" t="s">
        <v>1113</v>
      </c>
      <c r="G810" t="s">
        <v>1113</v>
      </c>
      <c r="H810" t="s">
        <v>888</v>
      </c>
      <c r="I810" t="s">
        <v>499</v>
      </c>
      <c r="J810" s="363">
        <v>128309.9250069438</v>
      </c>
      <c r="K810" t="s">
        <v>1114</v>
      </c>
      <c r="M810" s="502"/>
      <c r="N810" s="502"/>
    </row>
    <row r="811" spans="1:14" ht="16.5">
      <c r="A811" s="419"/>
      <c r="B811" t="s">
        <v>635</v>
      </c>
      <c r="C811" t="s">
        <v>905</v>
      </c>
      <c r="D811" t="s">
        <v>634</v>
      </c>
      <c r="E811" t="s">
        <v>1073</v>
      </c>
      <c r="F811" t="s">
        <v>1113</v>
      </c>
      <c r="G811" t="s">
        <v>1113</v>
      </c>
      <c r="H811" t="s">
        <v>905</v>
      </c>
      <c r="I811" t="s">
        <v>499</v>
      </c>
      <c r="J811" s="363">
        <v>1632.9321359133412</v>
      </c>
      <c r="K811" t="s">
        <v>1114</v>
      </c>
      <c r="M811" s="502"/>
      <c r="N811" s="502"/>
    </row>
    <row r="812" spans="1:14" ht="16.5">
      <c r="A812" s="419"/>
      <c r="B812" t="s">
        <v>635</v>
      </c>
      <c r="C812" t="s">
        <v>901</v>
      </c>
      <c r="D812" t="s">
        <v>634</v>
      </c>
      <c r="E812" t="s">
        <v>1073</v>
      </c>
      <c r="F812" t="s">
        <v>1113</v>
      </c>
      <c r="G812" t="s">
        <v>1113</v>
      </c>
      <c r="H812" t="s">
        <v>901</v>
      </c>
      <c r="I812" t="s">
        <v>499</v>
      </c>
      <c r="J812" s="363">
        <v>0</v>
      </c>
      <c r="K812" t="s">
        <v>1114</v>
      </c>
      <c r="M812" s="502"/>
      <c r="N812" s="502"/>
    </row>
    <row r="813" spans="1:14" ht="16.5">
      <c r="A813" s="419"/>
      <c r="B813" t="s">
        <v>635</v>
      </c>
      <c r="C813" t="s">
        <v>911</v>
      </c>
      <c r="D813" t="s">
        <v>634</v>
      </c>
      <c r="E813" t="s">
        <v>1073</v>
      </c>
      <c r="F813" t="s">
        <v>1113</v>
      </c>
      <c r="G813" t="s">
        <v>1113</v>
      </c>
      <c r="H813" t="s">
        <v>911</v>
      </c>
      <c r="I813" t="s">
        <v>499</v>
      </c>
      <c r="J813" s="363">
        <v>1102.5738357559485</v>
      </c>
      <c r="K813" t="s">
        <v>1114</v>
      </c>
      <c r="M813" s="502"/>
      <c r="N813" s="502"/>
    </row>
    <row r="814" spans="1:14" ht="16.5">
      <c r="A814" s="419"/>
      <c r="B814" t="s">
        <v>635</v>
      </c>
      <c r="C814" t="s">
        <v>936</v>
      </c>
      <c r="D814" t="s">
        <v>634</v>
      </c>
      <c r="E814" t="s">
        <v>1073</v>
      </c>
      <c r="F814" t="s">
        <v>1113</v>
      </c>
      <c r="G814" t="s">
        <v>1113</v>
      </c>
      <c r="H814" t="s">
        <v>936</v>
      </c>
      <c r="I814" t="s">
        <v>499</v>
      </c>
      <c r="J814" s="363">
        <v>2314.3597815017129</v>
      </c>
      <c r="K814" t="s">
        <v>1114</v>
      </c>
      <c r="M814" s="502"/>
      <c r="N814" s="502"/>
    </row>
    <row r="815" spans="1:14" ht="16.5">
      <c r="A815" s="419"/>
      <c r="B815" t="s">
        <v>635</v>
      </c>
      <c r="C815" t="s">
        <v>907</v>
      </c>
      <c r="D815" t="s">
        <v>585</v>
      </c>
      <c r="E815" t="s">
        <v>1041</v>
      </c>
      <c r="F815" t="s">
        <v>1113</v>
      </c>
      <c r="G815" t="s">
        <v>1113</v>
      </c>
      <c r="H815" t="s">
        <v>907</v>
      </c>
      <c r="I815" t="s">
        <v>499</v>
      </c>
      <c r="J815" s="363">
        <v>59800.87954818998</v>
      </c>
      <c r="K815" t="s">
        <v>1114</v>
      </c>
      <c r="M815" s="502"/>
      <c r="N815" s="502"/>
    </row>
    <row r="816" spans="1:14" ht="16.5">
      <c r="A816" s="419"/>
      <c r="B816" t="s">
        <v>635</v>
      </c>
      <c r="C816" t="s">
        <v>896</v>
      </c>
      <c r="D816" t="s">
        <v>585</v>
      </c>
      <c r="E816" t="s">
        <v>1041</v>
      </c>
      <c r="F816" t="s">
        <v>1113</v>
      </c>
      <c r="G816" t="s">
        <v>1113</v>
      </c>
      <c r="H816" t="s">
        <v>896</v>
      </c>
      <c r="I816" t="s">
        <v>499</v>
      </c>
      <c r="J816" s="363">
        <v>387899.75928154797</v>
      </c>
      <c r="K816" t="s">
        <v>1114</v>
      </c>
      <c r="M816" s="502"/>
      <c r="N816" s="502"/>
    </row>
    <row r="817" spans="1:14" ht="16.5">
      <c r="A817" s="419"/>
      <c r="B817" t="s">
        <v>635</v>
      </c>
      <c r="C817" t="s">
        <v>903</v>
      </c>
      <c r="D817" t="s">
        <v>585</v>
      </c>
      <c r="E817" t="s">
        <v>1041</v>
      </c>
      <c r="F817" t="s">
        <v>1113</v>
      </c>
      <c r="G817" t="s">
        <v>1113</v>
      </c>
      <c r="H817" t="s">
        <v>903</v>
      </c>
      <c r="I817" t="s">
        <v>499</v>
      </c>
      <c r="J817" s="363">
        <v>686017.37802055362</v>
      </c>
      <c r="K817" t="s">
        <v>1114</v>
      </c>
      <c r="M817" s="502"/>
      <c r="N817" s="502"/>
    </row>
    <row r="818" spans="1:14" ht="16.5">
      <c r="A818" s="419"/>
      <c r="B818" t="s">
        <v>635</v>
      </c>
      <c r="C818" t="s">
        <v>893</v>
      </c>
      <c r="D818" t="s">
        <v>585</v>
      </c>
      <c r="E818" t="s">
        <v>1041</v>
      </c>
      <c r="F818" t="s">
        <v>1113</v>
      </c>
      <c r="G818" t="s">
        <v>1113</v>
      </c>
      <c r="H818" t="s">
        <v>893</v>
      </c>
      <c r="I818" t="s">
        <v>499</v>
      </c>
      <c r="J818" s="363">
        <v>0</v>
      </c>
      <c r="K818" t="s">
        <v>1114</v>
      </c>
      <c r="M818" s="502"/>
      <c r="N818" s="502"/>
    </row>
    <row r="819" spans="1:14" ht="16.5">
      <c r="A819" s="419"/>
      <c r="B819" t="s">
        <v>635</v>
      </c>
      <c r="C819" t="s">
        <v>891</v>
      </c>
      <c r="D819" t="s">
        <v>585</v>
      </c>
      <c r="E819" t="s">
        <v>1041</v>
      </c>
      <c r="F819" t="s">
        <v>1113</v>
      </c>
      <c r="G819" t="s">
        <v>1113</v>
      </c>
      <c r="H819" t="s">
        <v>891</v>
      </c>
      <c r="I819" t="s">
        <v>499</v>
      </c>
      <c r="J819" s="363">
        <v>92.584019998148321</v>
      </c>
      <c r="K819" t="s">
        <v>1114</v>
      </c>
      <c r="M819" s="502"/>
      <c r="N819" s="502"/>
    </row>
    <row r="820" spans="1:14" ht="16.5">
      <c r="A820" s="419"/>
      <c r="B820" t="s">
        <v>635</v>
      </c>
      <c r="C820" t="s">
        <v>899</v>
      </c>
      <c r="D820" t="s">
        <v>585</v>
      </c>
      <c r="E820" t="s">
        <v>1041</v>
      </c>
      <c r="F820" t="s">
        <v>1113</v>
      </c>
      <c r="G820" t="s">
        <v>1113</v>
      </c>
      <c r="H820" t="s">
        <v>899</v>
      </c>
      <c r="I820" t="s">
        <v>499</v>
      </c>
      <c r="J820" s="363">
        <v>0</v>
      </c>
      <c r="K820" t="s">
        <v>1114</v>
      </c>
      <c r="M820" s="502"/>
      <c r="N820" s="502"/>
    </row>
    <row r="821" spans="1:14" ht="16.5">
      <c r="A821" s="419"/>
      <c r="B821" t="s">
        <v>635</v>
      </c>
      <c r="C821" t="s">
        <v>888</v>
      </c>
      <c r="D821" t="s">
        <v>585</v>
      </c>
      <c r="E821" t="s">
        <v>1041</v>
      </c>
      <c r="F821" t="s">
        <v>1113</v>
      </c>
      <c r="G821" t="s">
        <v>1113</v>
      </c>
      <c r="H821" t="s">
        <v>888</v>
      </c>
      <c r="I821" t="s">
        <v>499</v>
      </c>
      <c r="J821" s="363">
        <v>22409250.791593369</v>
      </c>
      <c r="K821" t="s">
        <v>1114</v>
      </c>
      <c r="M821" s="502"/>
      <c r="N821" s="502"/>
    </row>
    <row r="822" spans="1:14" ht="16.5">
      <c r="A822" s="419"/>
      <c r="B822" t="s">
        <v>635</v>
      </c>
      <c r="C822" t="s">
        <v>905</v>
      </c>
      <c r="D822" t="s">
        <v>585</v>
      </c>
      <c r="E822" t="s">
        <v>1041</v>
      </c>
      <c r="F822" t="s">
        <v>1113</v>
      </c>
      <c r="G822" t="s">
        <v>1113</v>
      </c>
      <c r="H822" t="s">
        <v>905</v>
      </c>
      <c r="I822" t="s">
        <v>499</v>
      </c>
      <c r="J822" s="363">
        <v>137362.54976391073</v>
      </c>
      <c r="K822" t="s">
        <v>1114</v>
      </c>
      <c r="M822" s="502"/>
      <c r="N822" s="502"/>
    </row>
    <row r="823" spans="1:14" ht="16.5">
      <c r="A823" s="419"/>
      <c r="B823" t="s">
        <v>635</v>
      </c>
      <c r="C823" t="s">
        <v>901</v>
      </c>
      <c r="D823" t="s">
        <v>585</v>
      </c>
      <c r="E823" t="s">
        <v>1041</v>
      </c>
      <c r="F823" t="s">
        <v>1113</v>
      </c>
      <c r="G823" t="s">
        <v>1113</v>
      </c>
      <c r="H823" t="s">
        <v>901</v>
      </c>
      <c r="I823" t="s">
        <v>499</v>
      </c>
      <c r="J823" s="363">
        <v>417390.28793630219</v>
      </c>
      <c r="K823" t="s">
        <v>1114</v>
      </c>
      <c r="M823" s="502"/>
      <c r="N823" s="502"/>
    </row>
    <row r="824" spans="1:14" ht="16.5">
      <c r="A824" s="419"/>
      <c r="B824" t="s">
        <v>635</v>
      </c>
      <c r="C824" t="s">
        <v>911</v>
      </c>
      <c r="D824" t="s">
        <v>585</v>
      </c>
      <c r="E824" t="s">
        <v>1041</v>
      </c>
      <c r="F824" t="s">
        <v>1113</v>
      </c>
      <c r="G824" t="s">
        <v>1113</v>
      </c>
      <c r="H824" t="s">
        <v>911</v>
      </c>
      <c r="I824" t="s">
        <v>499</v>
      </c>
      <c r="J824" s="363">
        <v>86351.300805480976</v>
      </c>
      <c r="K824" t="s">
        <v>1114</v>
      </c>
      <c r="M824" s="502"/>
      <c r="N824" s="502"/>
    </row>
    <row r="825" spans="1:14" ht="16.5">
      <c r="A825" s="419"/>
      <c r="B825" t="s">
        <v>635</v>
      </c>
      <c r="C825" t="s">
        <v>936</v>
      </c>
      <c r="D825" t="s">
        <v>585</v>
      </c>
      <c r="E825" t="s">
        <v>1041</v>
      </c>
      <c r="F825" t="s">
        <v>1113</v>
      </c>
      <c r="G825" t="s">
        <v>1113</v>
      </c>
      <c r="H825" t="s">
        <v>936</v>
      </c>
      <c r="I825" t="s">
        <v>499</v>
      </c>
      <c r="J825" s="363">
        <v>95035.950374965279</v>
      </c>
      <c r="K825" t="s">
        <v>1114</v>
      </c>
      <c r="M825" s="502"/>
      <c r="N825" s="502"/>
    </row>
    <row r="826" spans="1:14" ht="16.5">
      <c r="A826" s="419"/>
      <c r="B826" t="s">
        <v>635</v>
      </c>
      <c r="C826" t="s">
        <v>907</v>
      </c>
      <c r="D826" t="s">
        <v>585</v>
      </c>
      <c r="E826" t="s">
        <v>1043</v>
      </c>
      <c r="F826" t="s">
        <v>1113</v>
      </c>
      <c r="G826" t="s">
        <v>1113</v>
      </c>
      <c r="H826" t="s">
        <v>907</v>
      </c>
      <c r="I826" t="s">
        <v>499</v>
      </c>
      <c r="J826" s="363">
        <v>694494.80603647802</v>
      </c>
      <c r="K826" t="s">
        <v>1114</v>
      </c>
      <c r="M826" s="502"/>
      <c r="N826" s="502"/>
    </row>
    <row r="827" spans="1:14" ht="16.5">
      <c r="A827" s="419"/>
      <c r="B827" t="s">
        <v>635</v>
      </c>
      <c r="C827" t="s">
        <v>896</v>
      </c>
      <c r="D827" t="s">
        <v>585</v>
      </c>
      <c r="E827" t="s">
        <v>1043</v>
      </c>
      <c r="F827" t="s">
        <v>1113</v>
      </c>
      <c r="G827" t="s">
        <v>1113</v>
      </c>
      <c r="H827" t="s">
        <v>896</v>
      </c>
      <c r="I827" t="s">
        <v>499</v>
      </c>
      <c r="J827" s="363">
        <v>769151.81927599292</v>
      </c>
      <c r="K827" t="s">
        <v>1114</v>
      </c>
      <c r="M827" s="502"/>
      <c r="N827" s="502"/>
    </row>
    <row r="828" spans="1:14" ht="16.5">
      <c r="A828" s="419"/>
      <c r="B828" t="s">
        <v>635</v>
      </c>
      <c r="C828" t="s">
        <v>903</v>
      </c>
      <c r="D828" t="s">
        <v>585</v>
      </c>
      <c r="E828" t="s">
        <v>1043</v>
      </c>
      <c r="F828" t="s">
        <v>1113</v>
      </c>
      <c r="G828" t="s">
        <v>1113</v>
      </c>
      <c r="H828" t="s">
        <v>903</v>
      </c>
      <c r="I828" t="s">
        <v>499</v>
      </c>
      <c r="J828" s="363">
        <v>1072644.0051847051</v>
      </c>
      <c r="K828" t="s">
        <v>1114</v>
      </c>
      <c r="M828" s="502"/>
      <c r="N828" s="502"/>
    </row>
    <row r="829" spans="1:14" ht="16.5">
      <c r="A829" s="419"/>
      <c r="B829" t="s">
        <v>635</v>
      </c>
      <c r="C829" t="s">
        <v>893</v>
      </c>
      <c r="D829" t="s">
        <v>585</v>
      </c>
      <c r="E829" t="s">
        <v>1043</v>
      </c>
      <c r="F829" t="s">
        <v>1113</v>
      </c>
      <c r="G829" t="s">
        <v>1113</v>
      </c>
      <c r="H829" t="s">
        <v>893</v>
      </c>
      <c r="I829" t="s">
        <v>499</v>
      </c>
      <c r="J829" s="363">
        <v>253920.68327006759</v>
      </c>
      <c r="K829" t="s">
        <v>1114</v>
      </c>
      <c r="M829" s="502"/>
      <c r="N829" s="502"/>
    </row>
    <row r="830" spans="1:14" ht="16.5">
      <c r="A830" s="419"/>
      <c r="B830" t="s">
        <v>635</v>
      </c>
      <c r="C830" t="s">
        <v>891</v>
      </c>
      <c r="D830" t="s">
        <v>585</v>
      </c>
      <c r="E830" t="s">
        <v>1043</v>
      </c>
      <c r="F830" t="s">
        <v>1113</v>
      </c>
      <c r="G830" t="s">
        <v>1113</v>
      </c>
      <c r="H830" t="s">
        <v>891</v>
      </c>
      <c r="I830" t="s">
        <v>499</v>
      </c>
      <c r="J830" s="363">
        <v>4248607.9437089153</v>
      </c>
      <c r="K830" t="s">
        <v>1114</v>
      </c>
      <c r="M830" s="502"/>
      <c r="N830" s="502"/>
    </row>
    <row r="831" spans="1:14" ht="16.5">
      <c r="A831" s="419"/>
      <c r="B831" t="s">
        <v>635</v>
      </c>
      <c r="C831" t="s">
        <v>899</v>
      </c>
      <c r="D831" t="s">
        <v>585</v>
      </c>
      <c r="E831" t="s">
        <v>1043</v>
      </c>
      <c r="F831" t="s">
        <v>1113</v>
      </c>
      <c r="G831" t="s">
        <v>1113</v>
      </c>
      <c r="H831" t="s">
        <v>899</v>
      </c>
      <c r="I831" t="s">
        <v>499</v>
      </c>
      <c r="J831" s="363">
        <v>0</v>
      </c>
      <c r="K831" t="s">
        <v>1114</v>
      </c>
      <c r="M831" s="502"/>
      <c r="N831" s="502"/>
    </row>
    <row r="832" spans="1:14" ht="16.5">
      <c r="A832" s="419"/>
      <c r="B832" t="s">
        <v>635</v>
      </c>
      <c r="C832" t="s">
        <v>888</v>
      </c>
      <c r="D832" t="s">
        <v>585</v>
      </c>
      <c r="E832" t="s">
        <v>1043</v>
      </c>
      <c r="F832" t="s">
        <v>1113</v>
      </c>
      <c r="G832" t="s">
        <v>1113</v>
      </c>
      <c r="H832" t="s">
        <v>888</v>
      </c>
      <c r="I832" t="s">
        <v>499</v>
      </c>
      <c r="J832" s="363">
        <v>21363557.809462085</v>
      </c>
      <c r="K832" t="s">
        <v>1114</v>
      </c>
      <c r="M832" s="502"/>
      <c r="N832" s="502"/>
    </row>
    <row r="833" spans="1:14" ht="16.5">
      <c r="A833" s="419"/>
      <c r="B833" t="s">
        <v>635</v>
      </c>
      <c r="C833" t="s">
        <v>905</v>
      </c>
      <c r="D833" t="s">
        <v>585</v>
      </c>
      <c r="E833" t="s">
        <v>1043</v>
      </c>
      <c r="F833" t="s">
        <v>1113</v>
      </c>
      <c r="G833" t="s">
        <v>1113</v>
      </c>
      <c r="H833" t="s">
        <v>905</v>
      </c>
      <c r="I833" t="s">
        <v>499</v>
      </c>
      <c r="J833" s="363">
        <v>393428.42329413939</v>
      </c>
      <c r="K833" t="s">
        <v>1114</v>
      </c>
      <c r="M833" s="502"/>
      <c r="N833" s="502"/>
    </row>
    <row r="834" spans="1:14" ht="16.5">
      <c r="A834" s="419"/>
      <c r="B834" t="s">
        <v>635</v>
      </c>
      <c r="C834" t="s">
        <v>901</v>
      </c>
      <c r="D834" t="s">
        <v>585</v>
      </c>
      <c r="E834" t="s">
        <v>1043</v>
      </c>
      <c r="F834" t="s">
        <v>1113</v>
      </c>
      <c r="G834" t="s">
        <v>1113</v>
      </c>
      <c r="H834" t="s">
        <v>901</v>
      </c>
      <c r="I834" t="s">
        <v>499</v>
      </c>
      <c r="J834" s="363">
        <v>860814.50791593362</v>
      </c>
      <c r="K834" t="s">
        <v>1114</v>
      </c>
      <c r="M834" s="502"/>
      <c r="N834" s="502"/>
    </row>
    <row r="835" spans="1:14" ht="16.5">
      <c r="A835" s="419"/>
      <c r="B835" t="s">
        <v>635</v>
      </c>
      <c r="C835" t="s">
        <v>911</v>
      </c>
      <c r="D835" t="s">
        <v>585</v>
      </c>
      <c r="E835" t="s">
        <v>1043</v>
      </c>
      <c r="F835" t="s">
        <v>1113</v>
      </c>
      <c r="G835" t="s">
        <v>1113</v>
      </c>
      <c r="H835" t="s">
        <v>911</v>
      </c>
      <c r="I835" t="s">
        <v>499</v>
      </c>
      <c r="J835" s="363">
        <v>481187.79742616421</v>
      </c>
      <c r="K835" t="s">
        <v>1114</v>
      </c>
      <c r="M835" s="502"/>
      <c r="N835" s="502"/>
    </row>
    <row r="836" spans="1:14" ht="16.5">
      <c r="A836" s="419"/>
      <c r="B836" t="s">
        <v>635</v>
      </c>
      <c r="C836" t="s">
        <v>936</v>
      </c>
      <c r="D836" t="s">
        <v>585</v>
      </c>
      <c r="E836" t="s">
        <v>1043</v>
      </c>
      <c r="F836" t="s">
        <v>1113</v>
      </c>
      <c r="G836" t="s">
        <v>1113</v>
      </c>
      <c r="H836" t="s">
        <v>936</v>
      </c>
      <c r="I836" t="s">
        <v>499</v>
      </c>
      <c r="J836" s="363">
        <v>276726.12721044349</v>
      </c>
      <c r="K836" t="s">
        <v>1114</v>
      </c>
      <c r="M836" s="502"/>
      <c r="N836" s="502"/>
    </row>
    <row r="837" spans="1:14" ht="16.5">
      <c r="A837" s="419"/>
      <c r="B837" t="s">
        <v>635</v>
      </c>
      <c r="C837" t="s">
        <v>907</v>
      </c>
      <c r="D837" t="s">
        <v>585</v>
      </c>
      <c r="E837" t="s">
        <v>1111</v>
      </c>
      <c r="F837" t="s">
        <v>1113</v>
      </c>
      <c r="G837" t="s">
        <v>1113</v>
      </c>
      <c r="H837" t="s">
        <v>907</v>
      </c>
      <c r="I837" t="s">
        <v>499</v>
      </c>
      <c r="J837" s="363">
        <v>222784.41810943431</v>
      </c>
      <c r="K837" t="s">
        <v>1114</v>
      </c>
      <c r="M837" s="502"/>
      <c r="N837" s="502"/>
    </row>
    <row r="838" spans="1:14" ht="16.5">
      <c r="A838" s="419"/>
      <c r="B838" t="s">
        <v>635</v>
      </c>
      <c r="C838" t="s">
        <v>896</v>
      </c>
      <c r="D838" t="s">
        <v>585</v>
      </c>
      <c r="E838" t="s">
        <v>1111</v>
      </c>
      <c r="F838" t="s">
        <v>1113</v>
      </c>
      <c r="G838" t="s">
        <v>1113</v>
      </c>
      <c r="H838" t="s">
        <v>896</v>
      </c>
      <c r="I838" t="s">
        <v>499</v>
      </c>
      <c r="J838" s="363">
        <v>62777.835385612438</v>
      </c>
      <c r="K838" t="s">
        <v>1114</v>
      </c>
      <c r="M838" s="502"/>
      <c r="N838" s="502"/>
    </row>
    <row r="839" spans="1:14" ht="16.5">
      <c r="A839" s="419"/>
      <c r="B839" t="s">
        <v>635</v>
      </c>
      <c r="C839" t="s">
        <v>903</v>
      </c>
      <c r="D839" t="s">
        <v>585</v>
      </c>
      <c r="E839" t="s">
        <v>1111</v>
      </c>
      <c r="F839" t="s">
        <v>1113</v>
      </c>
      <c r="G839" t="s">
        <v>1113</v>
      </c>
      <c r="H839" t="s">
        <v>903</v>
      </c>
      <c r="I839" t="s">
        <v>499</v>
      </c>
      <c r="J839" s="363">
        <v>40983.538561244328</v>
      </c>
      <c r="K839" t="s">
        <v>1114</v>
      </c>
      <c r="M839" s="502"/>
      <c r="N839" s="502"/>
    </row>
    <row r="840" spans="1:14" ht="16.5">
      <c r="A840" s="419"/>
      <c r="B840" t="s">
        <v>635</v>
      </c>
      <c r="C840" t="s">
        <v>893</v>
      </c>
      <c r="D840" t="s">
        <v>585</v>
      </c>
      <c r="E840" t="s">
        <v>1111</v>
      </c>
      <c r="F840" t="s">
        <v>1113</v>
      </c>
      <c r="G840" t="s">
        <v>1113</v>
      </c>
      <c r="H840" t="s">
        <v>893</v>
      </c>
      <c r="I840" t="s">
        <v>499</v>
      </c>
      <c r="J840" s="363">
        <v>1992426.7938153874</v>
      </c>
      <c r="K840" t="s">
        <v>1114</v>
      </c>
      <c r="M840" s="502"/>
      <c r="N840" s="502"/>
    </row>
    <row r="841" spans="1:14" ht="16.5">
      <c r="A841" s="419"/>
      <c r="B841" t="s">
        <v>635</v>
      </c>
      <c r="C841" t="s">
        <v>891</v>
      </c>
      <c r="D841" t="s">
        <v>585</v>
      </c>
      <c r="E841" t="s">
        <v>1111</v>
      </c>
      <c r="F841" t="s">
        <v>1113</v>
      </c>
      <c r="G841" t="s">
        <v>1113</v>
      </c>
      <c r="H841" t="s">
        <v>891</v>
      </c>
      <c r="I841" t="s">
        <v>499</v>
      </c>
      <c r="J841" s="363">
        <v>139208.08258494583</v>
      </c>
      <c r="K841" t="s">
        <v>1114</v>
      </c>
      <c r="M841" s="502"/>
      <c r="N841" s="502"/>
    </row>
    <row r="842" spans="1:14" ht="16.5">
      <c r="A842" s="419"/>
      <c r="B842" t="s">
        <v>635</v>
      </c>
      <c r="C842" t="s">
        <v>899</v>
      </c>
      <c r="D842" t="s">
        <v>585</v>
      </c>
      <c r="E842" t="s">
        <v>1111</v>
      </c>
      <c r="F842" t="s">
        <v>1113</v>
      </c>
      <c r="G842" t="s">
        <v>1113</v>
      </c>
      <c r="H842" t="s">
        <v>899</v>
      </c>
      <c r="I842" t="s">
        <v>499</v>
      </c>
      <c r="J842" s="363">
        <v>1214554.319044533</v>
      </c>
      <c r="K842" t="s">
        <v>1114</v>
      </c>
      <c r="M842" s="502"/>
      <c r="N842" s="502"/>
    </row>
    <row r="843" spans="1:14" ht="16.5">
      <c r="A843" s="419"/>
      <c r="B843" t="s">
        <v>635</v>
      </c>
      <c r="C843" t="s">
        <v>888</v>
      </c>
      <c r="D843" t="s">
        <v>585</v>
      </c>
      <c r="E843" t="s">
        <v>1111</v>
      </c>
      <c r="F843" t="s">
        <v>1113</v>
      </c>
      <c r="G843" t="s">
        <v>1113</v>
      </c>
      <c r="H843" t="s">
        <v>888</v>
      </c>
      <c r="I843" t="s">
        <v>499</v>
      </c>
      <c r="J843" s="363">
        <v>2350731.2008147393</v>
      </c>
      <c r="K843" t="s">
        <v>1114</v>
      </c>
      <c r="M843" s="502"/>
      <c r="N843" s="502"/>
    </row>
    <row r="844" spans="1:14" ht="16.5">
      <c r="A844" s="419"/>
      <c r="B844" t="s">
        <v>635</v>
      </c>
      <c r="C844" t="s">
        <v>905</v>
      </c>
      <c r="D844" t="s">
        <v>585</v>
      </c>
      <c r="E844" t="s">
        <v>1111</v>
      </c>
      <c r="F844" t="s">
        <v>1113</v>
      </c>
      <c r="G844" t="s">
        <v>1113</v>
      </c>
      <c r="H844" t="s">
        <v>905</v>
      </c>
      <c r="I844" t="s">
        <v>499</v>
      </c>
      <c r="J844" s="363">
        <v>42526.951208221457</v>
      </c>
      <c r="K844" t="s">
        <v>1114</v>
      </c>
      <c r="M844" s="502"/>
      <c r="N844" s="502"/>
    </row>
    <row r="845" spans="1:14" ht="16.5">
      <c r="A845" s="419"/>
      <c r="B845" t="s">
        <v>635</v>
      </c>
      <c r="C845" t="s">
        <v>901</v>
      </c>
      <c r="D845" t="s">
        <v>585</v>
      </c>
      <c r="E845" t="s">
        <v>1111</v>
      </c>
      <c r="F845" t="s">
        <v>1113</v>
      </c>
      <c r="G845" t="s">
        <v>1113</v>
      </c>
      <c r="H845" t="s">
        <v>901</v>
      </c>
      <c r="I845" t="s">
        <v>499</v>
      </c>
      <c r="J845" s="363">
        <v>39466.928988056658</v>
      </c>
      <c r="K845" t="s">
        <v>1114</v>
      </c>
      <c r="M845" s="502"/>
      <c r="N845" s="502"/>
    </row>
    <row r="846" spans="1:14" ht="16.5">
      <c r="A846" s="419"/>
      <c r="B846" t="s">
        <v>635</v>
      </c>
      <c r="C846" t="s">
        <v>911</v>
      </c>
      <c r="D846" t="s">
        <v>585</v>
      </c>
      <c r="E846" t="s">
        <v>1111</v>
      </c>
      <c r="F846" t="s">
        <v>1113</v>
      </c>
      <c r="G846" t="s">
        <v>1113</v>
      </c>
      <c r="H846" t="s">
        <v>911</v>
      </c>
      <c r="I846" t="s">
        <v>499</v>
      </c>
      <c r="J846" s="363">
        <v>84599.768539950004</v>
      </c>
      <c r="K846" t="s">
        <v>1114</v>
      </c>
      <c r="M846" s="502"/>
      <c r="N846" s="502"/>
    </row>
    <row r="847" spans="1:14" ht="16.5">
      <c r="A847" s="419"/>
      <c r="B847" t="s">
        <v>635</v>
      </c>
      <c r="C847" t="s">
        <v>936</v>
      </c>
      <c r="D847" t="s">
        <v>585</v>
      </c>
      <c r="E847" t="s">
        <v>1111</v>
      </c>
      <c r="F847" t="s">
        <v>1113</v>
      </c>
      <c r="G847" t="s">
        <v>1113</v>
      </c>
      <c r="H847" t="s">
        <v>936</v>
      </c>
      <c r="I847" t="s">
        <v>499</v>
      </c>
      <c r="J847" s="363">
        <v>78532.20072215535</v>
      </c>
      <c r="K847" t="s">
        <v>1114</v>
      </c>
      <c r="M847" s="502"/>
      <c r="N847" s="502"/>
    </row>
    <row r="848" spans="1:14" ht="16.5">
      <c r="A848" s="419"/>
      <c r="B848" t="s">
        <v>635</v>
      </c>
      <c r="C848" t="s">
        <v>907</v>
      </c>
      <c r="D848" t="s">
        <v>585</v>
      </c>
      <c r="E848" t="s">
        <v>1112</v>
      </c>
      <c r="F848" t="s">
        <v>1113</v>
      </c>
      <c r="G848" t="s">
        <v>1113</v>
      </c>
      <c r="H848" t="s">
        <v>907</v>
      </c>
      <c r="I848" t="s">
        <v>499</v>
      </c>
      <c r="J848" s="363">
        <v>462.92009999074156</v>
      </c>
      <c r="K848" t="s">
        <v>1114</v>
      </c>
      <c r="M848" s="502"/>
      <c r="N848" s="502"/>
    </row>
    <row r="849" spans="1:14" ht="16.5">
      <c r="A849" s="419"/>
      <c r="B849" t="s">
        <v>635</v>
      </c>
      <c r="C849" t="s">
        <v>896</v>
      </c>
      <c r="D849" t="s">
        <v>585</v>
      </c>
      <c r="E849" t="s">
        <v>1112</v>
      </c>
      <c r="F849" t="s">
        <v>1113</v>
      </c>
      <c r="G849" t="s">
        <v>1113</v>
      </c>
      <c r="H849" t="s">
        <v>896</v>
      </c>
      <c r="I849" t="s">
        <v>499</v>
      </c>
      <c r="J849" s="363">
        <v>0</v>
      </c>
      <c r="K849" t="s">
        <v>1114</v>
      </c>
      <c r="M849" s="502"/>
      <c r="N849" s="502"/>
    </row>
    <row r="850" spans="1:14" ht="16.5">
      <c r="A850" s="419"/>
      <c r="B850" t="s">
        <v>635</v>
      </c>
      <c r="C850" t="s">
        <v>903</v>
      </c>
      <c r="D850" t="s">
        <v>585</v>
      </c>
      <c r="E850" t="s">
        <v>1112</v>
      </c>
      <c r="F850" t="s">
        <v>1113</v>
      </c>
      <c r="G850" t="s">
        <v>1113</v>
      </c>
      <c r="H850" t="s">
        <v>903</v>
      </c>
      <c r="I850" t="s">
        <v>499</v>
      </c>
      <c r="J850" s="363">
        <v>0</v>
      </c>
      <c r="K850" t="s">
        <v>1114</v>
      </c>
      <c r="M850" s="502"/>
      <c r="N850" s="502"/>
    </row>
    <row r="851" spans="1:14" ht="16.5">
      <c r="A851" s="419"/>
      <c r="B851" t="s">
        <v>635</v>
      </c>
      <c r="C851" t="s">
        <v>893</v>
      </c>
      <c r="D851" t="s">
        <v>585</v>
      </c>
      <c r="E851" t="s">
        <v>1112</v>
      </c>
      <c r="F851" t="s">
        <v>1113</v>
      </c>
      <c r="G851" t="s">
        <v>1113</v>
      </c>
      <c r="H851" t="s">
        <v>893</v>
      </c>
      <c r="I851" t="s">
        <v>499</v>
      </c>
      <c r="J851" s="363">
        <v>0</v>
      </c>
      <c r="K851" t="s">
        <v>1114</v>
      </c>
      <c r="M851" s="502"/>
      <c r="N851" s="502"/>
    </row>
    <row r="852" spans="1:14" ht="16.5">
      <c r="A852" s="419"/>
      <c r="B852" t="s">
        <v>635</v>
      </c>
      <c r="C852" t="s">
        <v>891</v>
      </c>
      <c r="D852" t="s">
        <v>585</v>
      </c>
      <c r="E852" t="s">
        <v>1112</v>
      </c>
      <c r="F852" t="s">
        <v>1113</v>
      </c>
      <c r="G852" t="s">
        <v>1113</v>
      </c>
      <c r="H852" t="s">
        <v>891</v>
      </c>
      <c r="I852" t="s">
        <v>499</v>
      </c>
      <c r="J852" s="363">
        <v>462.92009999074156</v>
      </c>
      <c r="K852" t="s">
        <v>1114</v>
      </c>
      <c r="M852" s="502"/>
      <c r="N852" s="502"/>
    </row>
    <row r="853" spans="1:14" ht="16.5">
      <c r="A853" s="419"/>
      <c r="B853" t="s">
        <v>635</v>
      </c>
      <c r="C853" t="s">
        <v>899</v>
      </c>
      <c r="D853" t="s">
        <v>585</v>
      </c>
      <c r="E853" t="s">
        <v>1112</v>
      </c>
      <c r="F853" t="s">
        <v>1113</v>
      </c>
      <c r="G853" t="s">
        <v>1113</v>
      </c>
      <c r="H853" t="s">
        <v>899</v>
      </c>
      <c r="I853" t="s">
        <v>499</v>
      </c>
      <c r="J853" s="363">
        <v>0</v>
      </c>
      <c r="K853" t="s">
        <v>1114</v>
      </c>
      <c r="M853" s="502"/>
      <c r="N853" s="502"/>
    </row>
    <row r="854" spans="1:14" ht="16.5">
      <c r="A854" s="419"/>
      <c r="B854" t="s">
        <v>635</v>
      </c>
      <c r="C854" t="s">
        <v>888</v>
      </c>
      <c r="D854" t="s">
        <v>585</v>
      </c>
      <c r="E854" t="s">
        <v>1112</v>
      </c>
      <c r="F854" t="s">
        <v>1113</v>
      </c>
      <c r="G854" t="s">
        <v>1113</v>
      </c>
      <c r="H854" t="s">
        <v>888</v>
      </c>
      <c r="I854" t="s">
        <v>499</v>
      </c>
      <c r="J854" s="363">
        <v>0</v>
      </c>
      <c r="K854" t="s">
        <v>1114</v>
      </c>
      <c r="M854" s="502"/>
      <c r="N854" s="502"/>
    </row>
    <row r="855" spans="1:14" ht="16.5">
      <c r="A855" s="419"/>
      <c r="B855" t="s">
        <v>635</v>
      </c>
      <c r="C855" t="s">
        <v>905</v>
      </c>
      <c r="D855" t="s">
        <v>585</v>
      </c>
      <c r="E855" t="s">
        <v>1112</v>
      </c>
      <c r="F855" t="s">
        <v>1113</v>
      </c>
      <c r="G855" t="s">
        <v>1113</v>
      </c>
      <c r="H855" t="s">
        <v>905</v>
      </c>
      <c r="I855" t="s">
        <v>499</v>
      </c>
      <c r="J855" s="363">
        <v>0</v>
      </c>
      <c r="K855" t="s">
        <v>1114</v>
      </c>
      <c r="M855" s="502"/>
      <c r="N855" s="502"/>
    </row>
    <row r="856" spans="1:14" ht="16.5">
      <c r="A856" s="419"/>
      <c r="B856" t="s">
        <v>635</v>
      </c>
      <c r="C856" t="s">
        <v>901</v>
      </c>
      <c r="D856" t="s">
        <v>585</v>
      </c>
      <c r="E856" t="s">
        <v>1112</v>
      </c>
      <c r="F856" t="s">
        <v>1113</v>
      </c>
      <c r="G856" t="s">
        <v>1113</v>
      </c>
      <c r="H856" t="s">
        <v>901</v>
      </c>
      <c r="I856" t="s">
        <v>499</v>
      </c>
      <c r="J856" s="363">
        <v>0</v>
      </c>
      <c r="K856" t="s">
        <v>1114</v>
      </c>
      <c r="M856" s="502"/>
      <c r="N856" s="502"/>
    </row>
    <row r="857" spans="1:14" ht="16.5">
      <c r="A857" s="419"/>
      <c r="B857" t="s">
        <v>635</v>
      </c>
      <c r="C857" t="s">
        <v>911</v>
      </c>
      <c r="D857" t="s">
        <v>585</v>
      </c>
      <c r="E857" t="s">
        <v>1112</v>
      </c>
      <c r="F857" t="s">
        <v>1113</v>
      </c>
      <c r="G857" t="s">
        <v>1113</v>
      </c>
      <c r="H857" t="s">
        <v>911</v>
      </c>
      <c r="I857" t="s">
        <v>499</v>
      </c>
      <c r="J857" s="363">
        <v>0</v>
      </c>
      <c r="K857" t="s">
        <v>1114</v>
      </c>
      <c r="M857" s="502"/>
      <c r="N857" s="502"/>
    </row>
    <row r="858" spans="1:14" ht="16.5">
      <c r="A858" s="419"/>
      <c r="B858" t="s">
        <v>635</v>
      </c>
      <c r="C858" t="s">
        <v>936</v>
      </c>
      <c r="D858" t="s">
        <v>585</v>
      </c>
      <c r="E858" t="s">
        <v>1112</v>
      </c>
      <c r="F858" t="s">
        <v>1113</v>
      </c>
      <c r="G858" t="s">
        <v>1113</v>
      </c>
      <c r="H858" t="s">
        <v>936</v>
      </c>
      <c r="I858" t="s">
        <v>499</v>
      </c>
      <c r="J858" s="363">
        <v>0</v>
      </c>
      <c r="K858" t="s">
        <v>1114</v>
      </c>
      <c r="M858" s="502"/>
      <c r="N858" s="502"/>
    </row>
    <row r="859" spans="1:14" ht="16.5">
      <c r="A859" s="419"/>
      <c r="B859" t="s">
        <v>635</v>
      </c>
      <c r="C859" t="s">
        <v>907</v>
      </c>
      <c r="D859" t="s">
        <v>585</v>
      </c>
      <c r="E859" t="s">
        <v>1116</v>
      </c>
      <c r="F859" t="s">
        <v>1113</v>
      </c>
      <c r="G859" t="s">
        <v>1113</v>
      </c>
      <c r="H859" t="s">
        <v>907</v>
      </c>
      <c r="I859" t="s">
        <v>499</v>
      </c>
      <c r="J859" s="363">
        <v>46424.451439681507</v>
      </c>
      <c r="K859" t="s">
        <v>1114</v>
      </c>
      <c r="M859" s="502"/>
      <c r="N859" s="502"/>
    </row>
    <row r="860" spans="1:14" ht="16.5">
      <c r="A860" s="419"/>
      <c r="B860" t="s">
        <v>635</v>
      </c>
      <c r="C860" t="s">
        <v>896</v>
      </c>
      <c r="D860" t="s">
        <v>585</v>
      </c>
      <c r="E860" t="s">
        <v>1116</v>
      </c>
      <c r="F860" t="s">
        <v>1113</v>
      </c>
      <c r="G860" t="s">
        <v>1113</v>
      </c>
      <c r="H860" t="s">
        <v>896</v>
      </c>
      <c r="I860" t="s">
        <v>499</v>
      </c>
      <c r="J860" s="363">
        <v>10343.48671419313</v>
      </c>
      <c r="K860" t="s">
        <v>1114</v>
      </c>
      <c r="M860" s="502"/>
      <c r="N860" s="502"/>
    </row>
    <row r="861" spans="1:14" ht="16.5">
      <c r="A861" s="419"/>
      <c r="B861" t="s">
        <v>635</v>
      </c>
      <c r="C861" t="s">
        <v>903</v>
      </c>
      <c r="D861" t="s">
        <v>585</v>
      </c>
      <c r="E861" t="s">
        <v>1116</v>
      </c>
      <c r="F861" t="s">
        <v>1113</v>
      </c>
      <c r="G861" t="s">
        <v>1113</v>
      </c>
      <c r="H861" t="s">
        <v>903</v>
      </c>
      <c r="I861" t="s">
        <v>499</v>
      </c>
      <c r="J861" s="363">
        <v>664.68845477270622</v>
      </c>
      <c r="K861" t="s">
        <v>1114</v>
      </c>
      <c r="M861" s="502"/>
      <c r="N861" s="502"/>
    </row>
    <row r="862" spans="1:14" ht="16.5">
      <c r="A862" s="419"/>
      <c r="B862" t="s">
        <v>635</v>
      </c>
      <c r="C862" t="s">
        <v>893</v>
      </c>
      <c r="D862" t="s">
        <v>585</v>
      </c>
      <c r="E862" t="s">
        <v>1116</v>
      </c>
      <c r="F862" t="s">
        <v>1113</v>
      </c>
      <c r="G862" t="s">
        <v>1113</v>
      </c>
      <c r="H862" t="s">
        <v>893</v>
      </c>
      <c r="I862" t="s">
        <v>499</v>
      </c>
      <c r="J862" s="363">
        <v>104543.88482547912</v>
      </c>
      <c r="K862" t="s">
        <v>1114</v>
      </c>
      <c r="M862" s="502"/>
      <c r="N862" s="502"/>
    </row>
    <row r="863" spans="1:14" ht="16.5">
      <c r="A863" s="419"/>
      <c r="B863" t="s">
        <v>635</v>
      </c>
      <c r="C863" t="s">
        <v>891</v>
      </c>
      <c r="D863" t="s">
        <v>585</v>
      </c>
      <c r="E863" t="s">
        <v>1116</v>
      </c>
      <c r="F863" t="s">
        <v>1113</v>
      </c>
      <c r="G863" t="s">
        <v>1113</v>
      </c>
      <c r="H863" t="s">
        <v>891</v>
      </c>
      <c r="I863" t="s">
        <v>499</v>
      </c>
      <c r="J863" s="363">
        <v>237449.588001111</v>
      </c>
      <c r="K863" t="s">
        <v>1114</v>
      </c>
      <c r="M863" s="502"/>
      <c r="N863" s="502"/>
    </row>
    <row r="864" spans="1:14" ht="16.5">
      <c r="A864" s="419"/>
      <c r="B864" t="s">
        <v>635</v>
      </c>
      <c r="C864" t="s">
        <v>899</v>
      </c>
      <c r="D864" t="s">
        <v>585</v>
      </c>
      <c r="E864" t="s">
        <v>1116</v>
      </c>
      <c r="F864" t="s">
        <v>1113</v>
      </c>
      <c r="G864" t="s">
        <v>1113</v>
      </c>
      <c r="H864" t="s">
        <v>899</v>
      </c>
      <c r="I864" t="s">
        <v>499</v>
      </c>
      <c r="J864" s="363">
        <v>34125.28469586149</v>
      </c>
      <c r="K864" t="s">
        <v>1114</v>
      </c>
      <c r="M864" s="502"/>
      <c r="N864" s="502"/>
    </row>
    <row r="865" spans="1:14" ht="16.5">
      <c r="A865" s="419"/>
      <c r="B865" t="s">
        <v>635</v>
      </c>
      <c r="C865" t="s">
        <v>888</v>
      </c>
      <c r="D865" t="s">
        <v>585</v>
      </c>
      <c r="E865" t="s">
        <v>1116</v>
      </c>
      <c r="F865" t="s">
        <v>1113</v>
      </c>
      <c r="G865" t="s">
        <v>1113</v>
      </c>
      <c r="H865" t="s">
        <v>888</v>
      </c>
      <c r="I865" t="s">
        <v>499</v>
      </c>
      <c r="J865" s="363">
        <v>36422.192389593554</v>
      </c>
      <c r="K865" t="s">
        <v>1114</v>
      </c>
      <c r="M865" s="502"/>
      <c r="N865" s="502"/>
    </row>
    <row r="866" spans="1:14" ht="16.5">
      <c r="A866" s="419"/>
      <c r="B866" t="s">
        <v>635</v>
      </c>
      <c r="C866" t="s">
        <v>905</v>
      </c>
      <c r="D866" t="s">
        <v>585</v>
      </c>
      <c r="E866" t="s">
        <v>1116</v>
      </c>
      <c r="F866" t="s">
        <v>1113</v>
      </c>
      <c r="G866" t="s">
        <v>1113</v>
      </c>
      <c r="H866" t="s">
        <v>905</v>
      </c>
      <c r="I866" t="s">
        <v>499</v>
      </c>
      <c r="J866" s="363">
        <v>0</v>
      </c>
      <c r="K866" t="s">
        <v>1114</v>
      </c>
      <c r="M866" s="502"/>
      <c r="N866" s="502"/>
    </row>
    <row r="867" spans="1:14" ht="16.5">
      <c r="A867" s="419"/>
      <c r="B867" t="s">
        <v>635</v>
      </c>
      <c r="C867" t="s">
        <v>901</v>
      </c>
      <c r="D867" t="s">
        <v>585</v>
      </c>
      <c r="E867" t="s">
        <v>1116</v>
      </c>
      <c r="F867" t="s">
        <v>1113</v>
      </c>
      <c r="G867" t="s">
        <v>1113</v>
      </c>
      <c r="H867" t="s">
        <v>901</v>
      </c>
      <c r="I867" t="s">
        <v>499</v>
      </c>
      <c r="J867" s="363">
        <v>0</v>
      </c>
      <c r="K867" t="s">
        <v>1114</v>
      </c>
      <c r="M867" s="502"/>
      <c r="N867" s="502"/>
    </row>
    <row r="868" spans="1:14" ht="16.5">
      <c r="A868" s="419"/>
      <c r="B868" t="s">
        <v>635</v>
      </c>
      <c r="C868" t="s">
        <v>911</v>
      </c>
      <c r="D868" t="s">
        <v>585</v>
      </c>
      <c r="E868" t="s">
        <v>1116</v>
      </c>
      <c r="F868" t="s">
        <v>1113</v>
      </c>
      <c r="G868" t="s">
        <v>1113</v>
      </c>
      <c r="H868" t="s">
        <v>911</v>
      </c>
      <c r="I868" t="s">
        <v>499</v>
      </c>
      <c r="J868" s="363">
        <v>0</v>
      </c>
      <c r="K868" t="s">
        <v>1114</v>
      </c>
      <c r="M868" s="502"/>
      <c r="N868" s="502"/>
    </row>
    <row r="869" spans="1:14" ht="16.5">
      <c r="A869" s="419"/>
      <c r="B869" t="s">
        <v>635</v>
      </c>
      <c r="C869" t="s">
        <v>936</v>
      </c>
      <c r="D869" t="s">
        <v>585</v>
      </c>
      <c r="E869" t="s">
        <v>1116</v>
      </c>
      <c r="F869" t="s">
        <v>1113</v>
      </c>
      <c r="G869" t="s">
        <v>1113</v>
      </c>
      <c r="H869" t="s">
        <v>936</v>
      </c>
      <c r="I869" t="s">
        <v>499</v>
      </c>
      <c r="J869" s="363">
        <v>2772.132209980557</v>
      </c>
      <c r="K869" t="s">
        <v>1114</v>
      </c>
      <c r="M869" s="502"/>
      <c r="N869" s="502"/>
    </row>
    <row r="870" spans="1:14" ht="16.5">
      <c r="A870" s="419"/>
      <c r="B870" t="s">
        <v>635</v>
      </c>
      <c r="C870" t="s">
        <v>907</v>
      </c>
      <c r="D870" t="s">
        <v>1067</v>
      </c>
      <c r="E870" t="s">
        <v>1074</v>
      </c>
      <c r="F870" t="s">
        <v>1113</v>
      </c>
      <c r="G870" t="s">
        <v>1113</v>
      </c>
      <c r="H870" t="s">
        <v>907</v>
      </c>
      <c r="I870" t="s">
        <v>499</v>
      </c>
      <c r="J870" s="363">
        <v>3888.5288399222291</v>
      </c>
      <c r="K870" t="s">
        <v>1114</v>
      </c>
      <c r="M870" s="502"/>
      <c r="N870" s="502"/>
    </row>
    <row r="871" spans="1:14" ht="16.5">
      <c r="A871" s="419"/>
      <c r="B871" t="s">
        <v>635</v>
      </c>
      <c r="C871" t="s">
        <v>896</v>
      </c>
      <c r="D871" t="s">
        <v>1067</v>
      </c>
      <c r="E871" t="s">
        <v>1074</v>
      </c>
      <c r="F871" t="s">
        <v>1113</v>
      </c>
      <c r="G871" t="s">
        <v>1113</v>
      </c>
      <c r="H871" t="s">
        <v>896</v>
      </c>
      <c r="I871" t="s">
        <v>499</v>
      </c>
      <c r="J871" s="363">
        <v>3703.3607999259325</v>
      </c>
      <c r="K871" t="s">
        <v>1114</v>
      </c>
      <c r="M871" s="502"/>
      <c r="N871" s="502"/>
    </row>
    <row r="872" spans="1:14" ht="16.5">
      <c r="A872" s="419"/>
      <c r="B872" s="502"/>
      <c r="C872" s="502"/>
      <c r="D872" s="502"/>
      <c r="E872" s="502"/>
      <c r="F872" s="502"/>
      <c r="G872" s="508"/>
      <c r="H872" s="502"/>
      <c r="I872" s="502"/>
      <c r="J872" s="507" t="e">
        <f>[3]!Table10[[#This Row],[Revenue value]]/'[3]Part 1 - About'!$E$45</f>
        <v>#REF!</v>
      </c>
      <c r="K872" s="502"/>
      <c r="L872" s="502"/>
      <c r="M872" s="502"/>
      <c r="N872" s="502"/>
    </row>
    <row r="873" spans="1:14" ht="17.25" thickBot="1">
      <c r="A873" s="419"/>
      <c r="B873" s="502"/>
      <c r="C873" s="502"/>
      <c r="D873" s="502"/>
      <c r="E873" s="502"/>
      <c r="F873" s="502"/>
      <c r="G873" s="507"/>
      <c r="H873" s="502"/>
      <c r="I873" s="502"/>
      <c r="J873" s="502"/>
      <c r="K873" s="502"/>
      <c r="L873" s="502"/>
      <c r="M873" s="502"/>
      <c r="N873" s="502"/>
    </row>
    <row r="874" spans="1:14" ht="17.25" thickBot="1">
      <c r="A874" s="419"/>
      <c r="B874" s="502"/>
      <c r="C874" s="502"/>
      <c r="D874" s="502"/>
      <c r="E874" s="502"/>
      <c r="F874" s="502"/>
      <c r="G874" s="507"/>
      <c r="H874" s="366" t="s">
        <v>1075</v>
      </c>
      <c r="I874" s="367"/>
      <c r="J874" s="70">
        <v>168749196.92298174</v>
      </c>
      <c r="K874" s="502"/>
      <c r="L874" s="502"/>
      <c r="M874" s="502"/>
      <c r="N874" s="502"/>
    </row>
    <row r="875" spans="1:14" ht="17.25" thickBot="1">
      <c r="A875" s="419"/>
      <c r="B875" s="502"/>
      <c r="C875" s="502"/>
      <c r="D875" s="502"/>
      <c r="E875" s="502"/>
      <c r="F875" s="502"/>
      <c r="G875" s="507"/>
      <c r="H875" s="361"/>
      <c r="I875" s="361"/>
      <c r="J875" s="77"/>
      <c r="K875" s="502"/>
      <c r="L875" s="502"/>
      <c r="M875" s="502"/>
      <c r="N875" s="502"/>
    </row>
    <row r="876" spans="1:14" ht="17.25" thickBot="1">
      <c r="A876" s="419"/>
      <c r="B876" s="502"/>
      <c r="C876" s="502"/>
      <c r="D876" s="502"/>
      <c r="E876" s="502"/>
      <c r="F876" s="502"/>
      <c r="G876" s="507"/>
      <c r="H876" s="313" t="str">
        <f>"Total in "&amp;'[3]Part 1 - About'!$E$44</f>
        <v>Total in ALL</v>
      </c>
      <c r="I876" s="367"/>
      <c r="J876" s="70">
        <v>18226600759.65126</v>
      </c>
      <c r="K876" s="509"/>
      <c r="L876" s="509"/>
      <c r="M876" s="509"/>
      <c r="N876" s="502"/>
    </row>
    <row r="877" spans="1:14" ht="16.5">
      <c r="A877" s="419"/>
      <c r="B877" s="502"/>
      <c r="C877" s="502"/>
      <c r="D877" s="502"/>
      <c r="E877" s="502"/>
      <c r="F877" s="502"/>
      <c r="G877" s="502"/>
      <c r="H877" s="502"/>
      <c r="I877" s="502"/>
      <c r="J877" s="502"/>
      <c r="K877" s="502"/>
      <c r="L877" s="502"/>
      <c r="M877" s="502"/>
      <c r="N877" s="502"/>
    </row>
    <row r="878" spans="1:14" ht="21">
      <c r="A878" s="419"/>
      <c r="B878" s="419"/>
      <c r="C878" s="603" t="s">
        <v>1076</v>
      </c>
      <c r="D878" s="603"/>
      <c r="E878" s="603"/>
      <c r="F878" s="603"/>
      <c r="G878" s="603"/>
      <c r="H878" s="603"/>
      <c r="I878" s="603"/>
      <c r="J878" s="603"/>
      <c r="K878" s="603"/>
      <c r="L878" s="603"/>
      <c r="M878" s="603"/>
      <c r="N878" s="603"/>
    </row>
    <row r="879" spans="1:14" ht="16.5">
      <c r="A879" s="419"/>
      <c r="B879" s="502"/>
      <c r="C879" s="601" t="s">
        <v>1077</v>
      </c>
      <c r="D879" s="601"/>
      <c r="E879" s="601"/>
      <c r="F879" s="601"/>
      <c r="G879" s="601"/>
      <c r="H879" s="601"/>
      <c r="I879" s="601"/>
      <c r="J879" s="601"/>
      <c r="K879" s="601"/>
      <c r="L879" s="601"/>
      <c r="M879" s="601"/>
      <c r="N879" s="601"/>
    </row>
    <row r="880" spans="1:14" ht="16.5">
      <c r="A880" s="419"/>
      <c r="B880" s="502"/>
      <c r="C880" s="601"/>
      <c r="D880" s="601"/>
      <c r="E880" s="601"/>
      <c r="F880" s="601"/>
      <c r="G880" s="601"/>
      <c r="H880" s="601"/>
      <c r="I880" s="601"/>
      <c r="J880" s="601"/>
      <c r="K880" s="601"/>
      <c r="L880" s="601"/>
      <c r="M880" s="601"/>
      <c r="N880" s="601"/>
    </row>
    <row r="881" spans="1:14" ht="16.5">
      <c r="A881" s="419"/>
      <c r="B881" s="502"/>
      <c r="C881" s="601" t="s">
        <v>1120</v>
      </c>
      <c r="D881" s="601"/>
      <c r="E881" s="601"/>
      <c r="F881" s="601"/>
      <c r="G881" s="601"/>
      <c r="H881" s="601"/>
      <c r="I881" s="601"/>
      <c r="J881" s="601"/>
      <c r="K881" s="601"/>
      <c r="L881" s="601"/>
      <c r="M881" s="601"/>
      <c r="N881" s="601"/>
    </row>
    <row r="882" spans="1:14" ht="16.5">
      <c r="A882" s="419"/>
      <c r="B882" s="502"/>
      <c r="C882" s="601" t="s">
        <v>1080</v>
      </c>
      <c r="D882" s="601"/>
      <c r="E882" s="601"/>
      <c r="F882" s="601"/>
      <c r="G882" s="601"/>
      <c r="H882" s="601"/>
      <c r="I882" s="601"/>
      <c r="J882" s="601"/>
      <c r="K882" s="601"/>
      <c r="L882" s="601"/>
      <c r="M882" s="601"/>
      <c r="N882" s="601"/>
    </row>
    <row r="883" spans="1:14" ht="16.5">
      <c r="A883" s="419"/>
      <c r="B883" s="502"/>
      <c r="C883" s="601" t="s">
        <v>1084</v>
      </c>
      <c r="D883" s="601"/>
      <c r="E883" s="601"/>
      <c r="F883" s="601"/>
      <c r="G883" s="601"/>
      <c r="H883" s="601"/>
      <c r="I883" s="601"/>
      <c r="J883" s="601"/>
      <c r="K883" s="601"/>
      <c r="L883" s="601"/>
      <c r="M883" s="601"/>
      <c r="N883" s="601"/>
    </row>
    <row r="884" spans="1:14" ht="16.5">
      <c r="A884" s="419"/>
      <c r="B884" s="502"/>
      <c r="C884" s="601" t="s">
        <v>1086</v>
      </c>
      <c r="D884" s="601"/>
      <c r="E884" s="601"/>
      <c r="F884" s="601"/>
      <c r="G884" s="601"/>
      <c r="H884" s="601"/>
      <c r="I884" s="601"/>
      <c r="J884" s="601"/>
      <c r="K884" s="601"/>
      <c r="L884" s="601"/>
      <c r="M884" s="601"/>
      <c r="N884" s="601"/>
    </row>
    <row r="885" spans="1:14" ht="16.5">
      <c r="A885" s="419"/>
      <c r="B885" s="502"/>
      <c r="C885" s="601" t="s">
        <v>1088</v>
      </c>
      <c r="D885" s="601"/>
      <c r="E885" s="601"/>
      <c r="F885" s="601"/>
      <c r="G885" s="601"/>
      <c r="H885" s="601"/>
      <c r="I885" s="601"/>
      <c r="J885" s="601"/>
      <c r="K885" s="601"/>
      <c r="L885" s="601"/>
      <c r="M885" s="601"/>
      <c r="N885" s="601"/>
    </row>
    <row r="886" spans="1:14" ht="16.5">
      <c r="A886" s="419"/>
      <c r="B886" s="502"/>
      <c r="C886" s="601"/>
      <c r="D886" s="601"/>
      <c r="E886" s="601"/>
      <c r="F886" s="601"/>
      <c r="G886" s="601"/>
      <c r="H886" s="601"/>
      <c r="I886" s="601"/>
      <c r="J886" s="601"/>
      <c r="K886" s="601"/>
      <c r="L886" s="601"/>
      <c r="M886" s="601"/>
      <c r="N886" s="601"/>
    </row>
    <row r="887" spans="1:14" ht="17.25" thickBot="1">
      <c r="A887" s="419"/>
      <c r="B887" s="502"/>
      <c r="C887" s="602"/>
      <c r="D887" s="602"/>
      <c r="E887" s="602"/>
      <c r="F887" s="602"/>
      <c r="G887" s="602"/>
      <c r="H887" s="602"/>
      <c r="I887" s="602"/>
      <c r="J887" s="602"/>
      <c r="K887" s="602"/>
      <c r="L887" s="602"/>
      <c r="M887" s="602"/>
      <c r="N887" s="602"/>
    </row>
    <row r="888" spans="1:14" ht="16.5">
      <c r="A888" s="419"/>
      <c r="B888" s="502"/>
      <c r="C888" s="598"/>
      <c r="D888" s="598"/>
      <c r="E888" s="598"/>
      <c r="F888" s="598"/>
      <c r="G888" s="598"/>
      <c r="H888" s="598"/>
      <c r="I888" s="598"/>
      <c r="J888" s="598"/>
      <c r="K888" s="598"/>
      <c r="L888" s="598"/>
      <c r="M888" s="598"/>
      <c r="N888" s="598"/>
    </row>
    <row r="889" spans="1:14" ht="17.25" thickBot="1">
      <c r="A889" s="419"/>
      <c r="B889" s="502"/>
      <c r="C889" s="572" t="s">
        <v>1090</v>
      </c>
      <c r="D889" s="573"/>
      <c r="E889" s="573"/>
      <c r="F889" s="573"/>
      <c r="G889" s="573"/>
      <c r="H889" s="573"/>
      <c r="I889" s="573"/>
      <c r="J889" s="573"/>
      <c r="K889" s="573"/>
      <c r="L889" s="573"/>
      <c r="M889" s="573"/>
      <c r="N889" s="573"/>
    </row>
    <row r="890" spans="1:14" ht="16.5">
      <c r="A890" s="419"/>
      <c r="B890" s="502"/>
      <c r="C890" s="599" t="s">
        <v>1091</v>
      </c>
      <c r="D890" s="600"/>
      <c r="E890" s="600"/>
      <c r="F890" s="600"/>
      <c r="G890" s="600"/>
      <c r="H890" s="600"/>
      <c r="I890" s="600"/>
      <c r="J890" s="600"/>
      <c r="K890" s="600"/>
      <c r="L890" s="600"/>
      <c r="M890" s="600"/>
      <c r="N890" s="600"/>
    </row>
    <row r="891" spans="1:14" ht="17.25" thickBot="1">
      <c r="A891" s="419"/>
      <c r="B891" s="502"/>
      <c r="C891" s="585"/>
      <c r="D891" s="585"/>
      <c r="E891" s="585"/>
      <c r="F891" s="585"/>
      <c r="G891" s="585"/>
      <c r="H891" s="585"/>
      <c r="I891" s="585"/>
      <c r="J891" s="585"/>
      <c r="K891" s="585"/>
      <c r="L891" s="585"/>
      <c r="M891" s="585"/>
      <c r="N891" s="585"/>
    </row>
    <row r="892" spans="1:14" ht="16.5">
      <c r="A892" s="419"/>
      <c r="B892" s="502"/>
      <c r="C892" s="537" t="s">
        <v>30</v>
      </c>
      <c r="D892" s="537"/>
      <c r="E892" s="537"/>
      <c r="F892" s="537"/>
      <c r="G892" s="537"/>
      <c r="H892" s="537"/>
      <c r="I892" s="537"/>
      <c r="J892" s="537"/>
      <c r="K892" s="537"/>
      <c r="L892" s="537"/>
      <c r="M892" s="537"/>
      <c r="N892" s="537"/>
    </row>
    <row r="893" spans="1:14" ht="16.5">
      <c r="A893" s="419"/>
      <c r="B893" s="502"/>
      <c r="C893" s="520" t="s">
        <v>31</v>
      </c>
      <c r="D893" s="520"/>
      <c r="E893" s="520"/>
      <c r="F893" s="520"/>
      <c r="G893" s="520"/>
      <c r="H893" s="520"/>
      <c r="I893" s="520"/>
      <c r="J893" s="520"/>
      <c r="K893" s="520"/>
      <c r="L893" s="520"/>
      <c r="M893" s="520"/>
      <c r="N893" s="520"/>
    </row>
    <row r="894" spans="1:14" ht="16.5">
      <c r="A894" s="419"/>
      <c r="B894" s="502"/>
      <c r="C894" s="539" t="s">
        <v>1015</v>
      </c>
      <c r="D894" s="539"/>
      <c r="E894" s="539"/>
      <c r="F894" s="539"/>
      <c r="G894" s="539"/>
      <c r="H894" s="539"/>
      <c r="I894" s="539"/>
      <c r="J894" s="539"/>
      <c r="K894" s="539"/>
      <c r="L894" s="539"/>
      <c r="M894" s="539"/>
      <c r="N894" s="539"/>
    </row>
  </sheetData>
  <protectedRanges>
    <protectedRange sqref="C873:D876 F873:H875 F876:G876" name="Government revenues_1_1_2_3"/>
    <protectedRange sqref="I874:I876" name="Government revenues_2_1_2_3"/>
    <protectedRange sqref="B61:D803 H872 B872:D872 H61:H803" name="Government revenues_1_1_1_1_3"/>
    <protectedRange sqref="I872" name="Government revenues_2_1_1_1_3"/>
    <protectedRange sqref="B15:B16" name="Government revenues_22_3"/>
    <protectedRange sqref="B17:B18" name="Government revenues_3_1_3"/>
    <protectedRange sqref="B19" name="Government revenues_4_1_3"/>
    <protectedRange sqref="B20:B21" name="Government revenues_5_1_3"/>
    <protectedRange sqref="B22:B23" name="Government revenues_6_1_3"/>
    <protectedRange sqref="B24" name="Government revenues_7_1_3"/>
    <protectedRange sqref="B25:B26" name="Government revenues_8_1_3"/>
    <protectedRange sqref="B27:B29" name="Government revenues_9_1_3"/>
    <protectedRange sqref="B30" name="Government revenues_10_1_3"/>
    <protectedRange sqref="B31:B32" name="Government revenues_11_1_3"/>
    <protectedRange sqref="B33:B40" name="Government revenues_12_1_3"/>
    <protectedRange sqref="B41" name="Government revenues_13_1_3"/>
    <protectedRange sqref="B42:B44" name="Government revenues_14_1_3"/>
    <protectedRange sqref="B45:B46" name="Government revenues_15_1_3"/>
    <protectedRange sqref="B47:B48" name="Government revenues_16_1_3"/>
    <protectedRange sqref="B49" name="Government revenues_17_1_3"/>
    <protectedRange sqref="B50" name="Government revenues_18_1_3"/>
    <protectedRange sqref="B51:B57" name="Government revenues_19_1_3"/>
    <protectedRange sqref="B58" name="Government revenues_20_1_3"/>
    <protectedRange sqref="B59:B60" name="Government revenues_21_1_3"/>
  </protectedRanges>
  <mergeCells count="28">
    <mergeCell ref="B13:N13"/>
    <mergeCell ref="C2:N2"/>
    <mergeCell ref="C3:N3"/>
    <mergeCell ref="C4:N4"/>
    <mergeCell ref="C5:N5"/>
    <mergeCell ref="C6:N6"/>
    <mergeCell ref="C7:N7"/>
    <mergeCell ref="C8:N8"/>
    <mergeCell ref="C9:N9"/>
    <mergeCell ref="C10:N10"/>
    <mergeCell ref="C11:N11"/>
    <mergeCell ref="C878:N878"/>
    <mergeCell ref="C879:N879"/>
    <mergeCell ref="C880:N880"/>
    <mergeCell ref="C881:N881"/>
    <mergeCell ref="C882:N882"/>
    <mergeCell ref="C883:N883"/>
    <mergeCell ref="C884:N884"/>
    <mergeCell ref="C885:N885"/>
    <mergeCell ref="C886:N886"/>
    <mergeCell ref="C887:N887"/>
    <mergeCell ref="C893:N893"/>
    <mergeCell ref="C894:N894"/>
    <mergeCell ref="C888:N888"/>
    <mergeCell ref="C889:N889"/>
    <mergeCell ref="C890:N890"/>
    <mergeCell ref="C891:N891"/>
    <mergeCell ref="C892:N892"/>
  </mergeCells>
  <hyperlinks>
    <hyperlink ref="B13" r:id="rId1" location="r4-1" display="EITI Requirement 4.1" xr:uid="{00000000-0004-0000-0E00-000000000000}"/>
    <hyperlink ref="C9:K9" r:id="rId2" display="If you have any questions, please contact data@eiti.org" xr:uid="{00000000-0004-0000-0E00-000001000000}"/>
    <hyperlink ref="C890:G890" r:id="rId3" display="Give us your feedback or report a conflict in the data! Write to us at  data@eiti.org" xr:uid="{00000000-0004-0000-0E00-000002000000}"/>
    <hyperlink ref="C889:G889" r:id="rId4" display="For the latest version of Summary data templates, see  https://eiti.org/summary-data-template" xr:uid="{00000000-0004-0000-0E00-000003000000}"/>
  </hyperlinks>
  <pageMargins left="0.7" right="0.7" top="0.75" bottom="0.75" header="0.3" footer="0.3"/>
  <pageSetup paperSize="9" orientation="portrait" r:id="rId5"/>
  <tableParts count="1">
    <tablePart r:id="rId6"/>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sheetPr>
  <dimension ref="A1:T29"/>
  <sheetViews>
    <sheetView topLeftCell="I1" zoomScaleNormal="100" workbookViewId="0">
      <selection activeCell="R27" sqref="R27"/>
    </sheetView>
  </sheetViews>
  <sheetFormatPr defaultColWidth="10.5" defaultRowHeight="16.5"/>
  <cols>
    <col min="1" max="1" width="14.875" style="150" customWidth="1"/>
    <col min="2" max="2" width="50.5" style="150" customWidth="1"/>
    <col min="3" max="3" width="2.5" style="150" customWidth="1"/>
    <col min="4" max="4" width="24" style="150" customWidth="1"/>
    <col min="5" max="5" width="2.5" style="150" customWidth="1"/>
    <col min="6" max="6" width="24" style="150" customWidth="1"/>
    <col min="7" max="7" width="2.5" style="150" customWidth="1"/>
    <col min="8" max="8" width="24" style="150" customWidth="1"/>
    <col min="9" max="9" width="2.5" style="150" customWidth="1"/>
    <col min="10" max="10" width="39.5" style="150" customWidth="1"/>
    <col min="11" max="11" width="2.5"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20" ht="27">
      <c r="A1" s="261" t="s">
        <v>1121</v>
      </c>
      <c r="B1" s="262"/>
      <c r="C1" s="262"/>
      <c r="D1" s="262"/>
    </row>
    <row r="3" spans="1:20" s="26" customFormat="1" ht="115.5">
      <c r="A3" s="427" t="s">
        <v>1122</v>
      </c>
      <c r="B3" s="263" t="s">
        <v>1123</v>
      </c>
      <c r="D3" s="8" t="s">
        <v>311</v>
      </c>
      <c r="F3" s="40"/>
      <c r="H3" s="40"/>
      <c r="J3" s="467"/>
      <c r="L3" s="469"/>
      <c r="N3" s="469"/>
      <c r="P3" s="469"/>
      <c r="R3" s="469"/>
    </row>
    <row r="4" spans="1:20" s="25" customFormat="1" ht="19.5">
      <c r="A4" s="38"/>
      <c r="B4" s="31"/>
      <c r="D4" s="31"/>
      <c r="F4" s="31"/>
      <c r="H4" s="31"/>
      <c r="J4" s="32"/>
      <c r="L4" s="32"/>
    </row>
    <row r="5" spans="1:20" s="36" customFormat="1" ht="97.5">
      <c r="A5" s="34"/>
      <c r="B5" s="35" t="s">
        <v>120</v>
      </c>
      <c r="D5" s="57" t="s">
        <v>121</v>
      </c>
      <c r="E5" s="29"/>
      <c r="F5" s="57" t="s">
        <v>122</v>
      </c>
      <c r="G5" s="29"/>
      <c r="H5" s="57" t="s">
        <v>123</v>
      </c>
      <c r="J5" s="30" t="s">
        <v>124</v>
      </c>
      <c r="K5" s="29"/>
      <c r="L5" s="30" t="s">
        <v>125</v>
      </c>
      <c r="M5" s="29"/>
      <c r="N5" s="30" t="s">
        <v>126</v>
      </c>
      <c r="O5" s="29"/>
      <c r="P5" s="30" t="s">
        <v>127</v>
      </c>
      <c r="Q5" s="29"/>
      <c r="R5" s="30" t="s">
        <v>128</v>
      </c>
      <c r="S5" s="29"/>
    </row>
    <row r="6" spans="1:20" s="25" customFormat="1" ht="19.5">
      <c r="A6" s="38"/>
      <c r="B6" s="31"/>
      <c r="D6" s="31"/>
      <c r="F6" s="31"/>
      <c r="H6" s="31"/>
      <c r="J6" s="32"/>
      <c r="L6" s="32"/>
      <c r="N6" s="32"/>
      <c r="P6" s="32"/>
      <c r="R6" s="32"/>
    </row>
    <row r="7" spans="1:20" s="26" customFormat="1" ht="47.25">
      <c r="A7" s="446" t="s">
        <v>175</v>
      </c>
      <c r="B7" s="39" t="s">
        <v>1124</v>
      </c>
      <c r="D7" s="321" t="s">
        <v>177</v>
      </c>
      <c r="F7" s="40"/>
      <c r="H7" s="40"/>
      <c r="J7" s="467"/>
      <c r="K7" s="25"/>
      <c r="L7" s="468" t="s">
        <v>1125</v>
      </c>
      <c r="M7" s="25"/>
      <c r="N7" s="469"/>
      <c r="O7" s="25"/>
      <c r="P7" s="469"/>
      <c r="R7" s="469"/>
    </row>
    <row r="8" spans="1:20" s="25" customFormat="1" ht="19.5">
      <c r="A8" s="38"/>
      <c r="B8" s="31"/>
      <c r="D8" s="31"/>
      <c r="F8" s="31"/>
      <c r="H8" s="31"/>
      <c r="J8" s="32"/>
      <c r="L8" s="32"/>
      <c r="N8" s="32"/>
      <c r="P8" s="32"/>
      <c r="R8" s="32"/>
    </row>
    <row r="9" spans="1:20" s="25" customFormat="1" ht="94.5">
      <c r="A9" s="38"/>
      <c r="B9" s="371" t="s">
        <v>1126</v>
      </c>
      <c r="C9" s="428"/>
      <c r="D9" s="321" t="s">
        <v>177</v>
      </c>
      <c r="E9" s="428"/>
      <c r="F9" s="321" t="str">
        <f>IF(D9=[4]Lists!$K$4,"&lt; Input URL to data source &gt;",IF(D9=[4]Lists!$K$5,"&lt; Reference section in EITI Report or URL &gt;",IF(D9=[4]Lists!$K$6,"&lt; Reference evidence of non-applicability &gt;","")))</f>
        <v/>
      </c>
      <c r="G9" s="428"/>
      <c r="H9" s="321" t="str">
        <f>IF(F9=[4]Lists!$K$4,"&lt; Input URL to data source &gt;",IF(F9=[4]Lists!$K$5,"&lt; Reference section in EITI Report or URL &gt;",IF(F9=[4]Lists!$K$6,"&lt; Reference evidence of non-applicability &gt;","")))</f>
        <v/>
      </c>
      <c r="J9" s="544"/>
      <c r="L9" s="468" t="s">
        <v>1127</v>
      </c>
      <c r="N9" s="469"/>
      <c r="P9" s="469"/>
      <c r="R9" s="469"/>
    </row>
    <row r="10" spans="1:20" s="7" customFormat="1" ht="197.45" customHeight="1">
      <c r="A10" s="478"/>
      <c r="B10" s="371" t="s">
        <v>1128</v>
      </c>
      <c r="C10" s="429"/>
      <c r="D10" s="321" t="s">
        <v>244</v>
      </c>
      <c r="E10" s="429"/>
      <c r="F10" s="321" t="str">
        <f>IF(D10=[4]Lists!$K$4,"&lt; Input URL to data source &gt;",IF(D10=[4]Lists!$K$5,"&lt; Reference section in EITI Report or URL &gt;",IF(D10=[4]Lists!$K$6,"&lt; Reference evidence of non-applicability &gt;","")))</f>
        <v/>
      </c>
      <c r="G10" s="428"/>
      <c r="H10" s="321" t="s">
        <v>1129</v>
      </c>
      <c r="I10" s="25"/>
      <c r="J10" s="568"/>
      <c r="K10" s="25"/>
      <c r="L10" s="468" t="s">
        <v>1130</v>
      </c>
      <c r="M10" s="25"/>
      <c r="N10" s="468" t="s">
        <v>1131</v>
      </c>
      <c r="O10" s="25"/>
      <c r="P10" s="469" t="s">
        <v>1132</v>
      </c>
      <c r="Q10" s="25"/>
      <c r="R10" s="469"/>
      <c r="S10" s="25"/>
      <c r="T10" s="470"/>
    </row>
    <row r="11" spans="1:20" s="7" customFormat="1" ht="15.75" customHeight="1">
      <c r="A11" s="478"/>
      <c r="B11" s="372" t="s">
        <v>1133</v>
      </c>
      <c r="C11" s="429"/>
      <c r="D11" s="430"/>
      <c r="E11" s="429"/>
      <c r="F11" s="430"/>
      <c r="G11" s="431"/>
      <c r="H11" s="430"/>
      <c r="I11" s="26"/>
      <c r="J11" s="568"/>
      <c r="K11" s="26"/>
      <c r="L11" s="469"/>
      <c r="M11" s="26"/>
      <c r="N11" s="469"/>
      <c r="O11" s="26"/>
      <c r="P11" s="469"/>
      <c r="Q11" s="26"/>
      <c r="R11" s="469"/>
      <c r="S11" s="26"/>
      <c r="T11" s="470"/>
    </row>
    <row r="12" spans="1:20" s="7" customFormat="1" ht="19.5">
      <c r="A12" s="478"/>
      <c r="B12" s="373" t="s">
        <v>1134</v>
      </c>
      <c r="C12" s="429"/>
      <c r="D12" s="374">
        <v>164818.31</v>
      </c>
      <c r="E12" s="429"/>
      <c r="F12" s="321" t="s">
        <v>494</v>
      </c>
      <c r="G12" s="428"/>
      <c r="H12" s="321" t="s">
        <v>1135</v>
      </c>
      <c r="I12" s="25"/>
      <c r="J12" s="568"/>
      <c r="K12" s="25"/>
      <c r="L12" s="469"/>
      <c r="M12" s="25"/>
      <c r="N12" s="469"/>
      <c r="O12" s="25"/>
      <c r="P12" s="469"/>
      <c r="Q12" s="25"/>
      <c r="R12" s="469"/>
      <c r="S12" s="25"/>
      <c r="T12" s="470"/>
    </row>
    <row r="13" spans="1:20" s="7" customFormat="1" ht="96.6" customHeight="1">
      <c r="A13" s="478"/>
      <c r="B13" s="373" t="s">
        <v>1136</v>
      </c>
      <c r="C13" s="429"/>
      <c r="D13" s="321" t="s">
        <v>1137</v>
      </c>
      <c r="E13" s="429"/>
      <c r="F13" s="321"/>
      <c r="G13" s="431"/>
      <c r="H13" s="321"/>
      <c r="I13" s="26"/>
      <c r="J13" s="568"/>
      <c r="K13" s="26"/>
      <c r="L13" s="469"/>
      <c r="M13" s="26"/>
      <c r="N13" s="469"/>
      <c r="O13" s="26"/>
      <c r="P13" s="469"/>
      <c r="Q13" s="26"/>
      <c r="R13" s="469"/>
      <c r="S13" s="26"/>
      <c r="T13" s="470"/>
    </row>
    <row r="14" spans="1:20" s="7" customFormat="1" ht="19.5">
      <c r="A14" s="478"/>
      <c r="B14" s="373" t="s">
        <v>1138</v>
      </c>
      <c r="C14" s="429"/>
      <c r="D14" s="321"/>
      <c r="E14" s="429"/>
      <c r="F14" s="321"/>
      <c r="G14" s="428"/>
      <c r="H14" s="321"/>
      <c r="I14" s="25"/>
      <c r="J14" s="568"/>
      <c r="K14" s="25"/>
      <c r="L14" s="469"/>
      <c r="M14" s="25"/>
      <c r="N14" s="469"/>
      <c r="O14" s="25"/>
      <c r="P14" s="469"/>
      <c r="Q14" s="25"/>
      <c r="R14" s="469"/>
      <c r="S14" s="25"/>
      <c r="T14" s="470"/>
    </row>
    <row r="15" spans="1:20" s="7" customFormat="1">
      <c r="A15" s="478"/>
      <c r="B15" s="372" t="s">
        <v>1139</v>
      </c>
      <c r="C15" s="429"/>
      <c r="D15" s="430"/>
      <c r="E15" s="429"/>
      <c r="F15" s="430"/>
      <c r="G15" s="375"/>
      <c r="H15" s="430"/>
      <c r="I15" s="153"/>
      <c r="J15" s="568"/>
      <c r="K15" s="153"/>
      <c r="L15" s="469"/>
      <c r="M15" s="153"/>
      <c r="N15" s="469"/>
      <c r="O15" s="153"/>
      <c r="P15" s="469"/>
      <c r="Q15" s="153"/>
      <c r="R15" s="469"/>
      <c r="S15" s="153"/>
      <c r="T15" s="470"/>
    </row>
    <row r="16" spans="1:20" s="7" customFormat="1">
      <c r="A16" s="478"/>
      <c r="B16" s="373" t="s">
        <v>1134</v>
      </c>
      <c r="C16" s="429"/>
      <c r="D16" s="376">
        <v>56000</v>
      </c>
      <c r="E16" s="429"/>
      <c r="F16" s="321" t="s">
        <v>494</v>
      </c>
      <c r="G16" s="375"/>
      <c r="H16" s="321" t="s">
        <v>1140</v>
      </c>
      <c r="I16" s="153"/>
      <c r="J16" s="568"/>
      <c r="K16" s="153"/>
      <c r="L16" s="469"/>
      <c r="M16" s="153"/>
      <c r="N16" s="469"/>
      <c r="O16" s="153"/>
      <c r="P16" s="469"/>
      <c r="Q16" s="153"/>
      <c r="R16" s="469"/>
      <c r="S16" s="153"/>
      <c r="T16" s="470"/>
    </row>
    <row r="17" spans="1:20" s="7" customFormat="1" ht="47.25">
      <c r="A17" s="478"/>
      <c r="B17" s="373" t="str">
        <f>LEFT(B16,SEARCH(",",B16))&amp;" value"</f>
        <v>Crude oil (2709), value</v>
      </c>
      <c r="C17" s="429"/>
      <c r="D17" s="321" t="s">
        <v>1141</v>
      </c>
      <c r="E17" s="429"/>
      <c r="F17" s="321" t="s">
        <v>499</v>
      </c>
      <c r="G17" s="375"/>
      <c r="H17" s="321" t="s">
        <v>1142</v>
      </c>
      <c r="I17" s="153"/>
      <c r="J17" s="568"/>
      <c r="K17" s="153"/>
      <c r="L17" s="469"/>
      <c r="M17" s="153"/>
      <c r="N17" s="469"/>
      <c r="O17" s="153"/>
      <c r="P17" s="469"/>
      <c r="Q17" s="153"/>
      <c r="R17" s="469"/>
      <c r="S17" s="153"/>
      <c r="T17" s="470"/>
    </row>
    <row r="18" spans="1:20" s="7" customFormat="1">
      <c r="A18" s="478"/>
      <c r="B18" s="373" t="s">
        <v>1136</v>
      </c>
      <c r="C18" s="429"/>
      <c r="D18" s="321" t="s">
        <v>1143</v>
      </c>
      <c r="E18" s="429"/>
      <c r="F18" s="321"/>
      <c r="G18" s="375"/>
      <c r="H18" s="321"/>
      <c r="I18" s="153"/>
      <c r="J18" s="568"/>
      <c r="K18" s="153"/>
      <c r="L18" s="469"/>
      <c r="M18" s="153"/>
      <c r="N18" s="469"/>
      <c r="O18" s="153"/>
      <c r="P18" s="469"/>
      <c r="Q18" s="153"/>
      <c r="R18" s="469"/>
      <c r="S18" s="153"/>
      <c r="T18" s="470"/>
    </row>
    <row r="19" spans="1:20" s="7" customFormat="1">
      <c r="A19" s="478"/>
      <c r="B19" s="373" t="str">
        <f>LEFT(B18,SEARCH(",",B18))&amp;" value"</f>
        <v>Natural gas (2711), value</v>
      </c>
      <c r="C19" s="429"/>
      <c r="D19" s="321" t="s">
        <v>1143</v>
      </c>
      <c r="E19" s="429"/>
      <c r="F19" s="321"/>
      <c r="G19" s="375"/>
      <c r="H19" s="321"/>
      <c r="I19" s="153"/>
      <c r="J19" s="568"/>
      <c r="K19" s="153"/>
      <c r="L19" s="469"/>
      <c r="M19" s="153"/>
      <c r="N19" s="469"/>
      <c r="O19" s="153"/>
      <c r="P19" s="469"/>
      <c r="Q19" s="153"/>
      <c r="R19" s="469"/>
      <c r="S19" s="153"/>
      <c r="T19" s="470"/>
    </row>
    <row r="20" spans="1:20" s="7" customFormat="1">
      <c r="A20" s="478"/>
      <c r="B20" s="373"/>
      <c r="C20" s="429"/>
      <c r="D20" s="321"/>
      <c r="E20" s="429"/>
      <c r="F20" s="321"/>
      <c r="G20" s="375"/>
      <c r="H20" s="321"/>
      <c r="I20" s="153"/>
      <c r="J20" s="568"/>
      <c r="K20" s="153"/>
      <c r="L20" s="469"/>
      <c r="M20" s="153"/>
      <c r="N20" s="469"/>
      <c r="O20" s="153"/>
      <c r="P20" s="469"/>
      <c r="Q20" s="153"/>
      <c r="R20" s="469"/>
      <c r="S20" s="153"/>
      <c r="T20" s="470"/>
    </row>
    <row r="21" spans="1:20" s="7" customFormat="1">
      <c r="A21" s="478"/>
      <c r="B21" s="373"/>
      <c r="C21" s="429"/>
      <c r="D21" s="321"/>
      <c r="E21" s="429"/>
      <c r="F21" s="321"/>
      <c r="G21" s="375"/>
      <c r="H21" s="321"/>
      <c r="I21" s="153"/>
      <c r="J21" s="568"/>
      <c r="K21" s="153"/>
      <c r="L21" s="469"/>
      <c r="M21" s="153"/>
      <c r="N21" s="469"/>
      <c r="O21" s="153"/>
      <c r="P21" s="469"/>
      <c r="Q21" s="153"/>
      <c r="R21" s="469"/>
      <c r="S21" s="153"/>
      <c r="T21" s="470"/>
    </row>
    <row r="22" spans="1:20" s="7" customFormat="1" ht="47.25">
      <c r="A22" s="478"/>
      <c r="B22" s="372" t="s">
        <v>1144</v>
      </c>
      <c r="C22" s="429"/>
      <c r="D22" s="321" t="s">
        <v>285</v>
      </c>
      <c r="E22" s="428"/>
      <c r="F22" s="321" t="str">
        <f>IF(D22=[4]Lists!$K$4,"&lt; Input URL to data source &gt;",IF(D22=[4]Lists!$K$5,"&lt; Reference section in EITI Report or URL &gt;",IF(D22=[4]Lists!$K$6,"&lt; Reference evidence of non-applicability &gt;","")))</f>
        <v/>
      </c>
      <c r="G22" s="375"/>
      <c r="H22" s="321" t="str">
        <f>IF(F22=[4]Lists!$K$4,"&lt; Input URL to data source &gt;",IF(F22=[4]Lists!$K$5,"&lt; Reference section in EITI Report or URL &gt;",IF(F22=[4]Lists!$K$6,"&lt; Reference evidence of non-applicability &gt;","")))</f>
        <v/>
      </c>
      <c r="I22" s="153"/>
      <c r="J22" s="568"/>
      <c r="K22" s="153"/>
      <c r="L22" s="469"/>
      <c r="M22" s="153"/>
      <c r="N22" s="469"/>
      <c r="O22" s="153"/>
      <c r="P22" s="469"/>
      <c r="Q22" s="153"/>
      <c r="R22" s="469"/>
      <c r="S22" s="153"/>
      <c r="T22" s="470"/>
    </row>
    <row r="23" spans="1:20" s="7" customFormat="1" ht="173.25">
      <c r="A23" s="478"/>
      <c r="B23" s="372" t="s">
        <v>1145</v>
      </c>
      <c r="C23" s="429"/>
      <c r="D23" s="321" t="s">
        <v>177</v>
      </c>
      <c r="E23" s="428"/>
      <c r="F23" s="321" t="str">
        <f>IF(D23=[4]Lists!$K$4,"&lt; Input URL to data source &gt;",IF(D23=[4]Lists!$K$5,"&lt; Reference section in EITI Report or URL &gt;",IF(D23=[4]Lists!$K$6,"&lt; Reference evidence of non-applicability &gt;","")))</f>
        <v/>
      </c>
      <c r="G23" s="375"/>
      <c r="H23" s="321" t="str">
        <f>IF(F23=[4]Lists!$K$4,"&lt; Input URL to data source &gt;",IF(F23=[4]Lists!$K$5,"&lt; Reference section in EITI Report or URL &gt;",IF(F23=[4]Lists!$K$6,"&lt; Reference evidence of non-applicability &gt;","")))</f>
        <v/>
      </c>
      <c r="I23" s="153"/>
      <c r="J23" s="568"/>
      <c r="K23" s="153"/>
      <c r="L23" s="468" t="s">
        <v>1146</v>
      </c>
      <c r="M23" s="153"/>
      <c r="N23" s="468" t="s">
        <v>1147</v>
      </c>
      <c r="O23" s="153"/>
      <c r="P23" s="469" t="s">
        <v>1148</v>
      </c>
      <c r="Q23" s="153"/>
      <c r="R23" s="469"/>
      <c r="S23" s="153"/>
      <c r="T23" s="470"/>
    </row>
    <row r="24" spans="1:20" s="7" customFormat="1" ht="63">
      <c r="A24" s="478"/>
      <c r="B24" s="372" t="s">
        <v>1149</v>
      </c>
      <c r="C24" s="429"/>
      <c r="D24" s="321" t="s">
        <v>1150</v>
      </c>
      <c r="E24" s="428"/>
      <c r="F24" s="321" t="s">
        <v>1151</v>
      </c>
      <c r="G24" s="375"/>
      <c r="H24" s="321" t="s">
        <v>1152</v>
      </c>
      <c r="I24" s="153"/>
      <c r="J24" s="568"/>
      <c r="K24" s="153"/>
      <c r="L24" s="469"/>
      <c r="M24" s="153"/>
      <c r="N24" s="510"/>
      <c r="O24" s="153"/>
      <c r="P24" s="469"/>
      <c r="Q24" s="153"/>
      <c r="R24" s="469"/>
      <c r="S24" s="153"/>
      <c r="T24" s="470"/>
    </row>
    <row r="25" spans="1:20" s="7" customFormat="1" ht="126">
      <c r="A25" s="478"/>
      <c r="B25" s="372" t="s">
        <v>1153</v>
      </c>
      <c r="C25" s="429"/>
      <c r="D25" s="321" t="s">
        <v>152</v>
      </c>
      <c r="E25" s="428"/>
      <c r="F25" s="321" t="s">
        <v>1154</v>
      </c>
      <c r="G25" s="375"/>
      <c r="H25" s="321"/>
      <c r="I25" s="153"/>
      <c r="J25" s="568"/>
      <c r="K25" s="153"/>
      <c r="L25" s="468" t="s">
        <v>1155</v>
      </c>
      <c r="M25" s="153"/>
      <c r="N25" s="468" t="s">
        <v>1156</v>
      </c>
      <c r="O25" s="153"/>
      <c r="P25" s="469" t="s">
        <v>1157</v>
      </c>
      <c r="Q25" s="153"/>
      <c r="R25" s="469"/>
      <c r="S25" s="153"/>
      <c r="T25" s="470"/>
    </row>
    <row r="26" spans="1:20" s="7" customFormat="1" ht="94.5">
      <c r="A26" s="478"/>
      <c r="B26" s="372" t="s">
        <v>1158</v>
      </c>
      <c r="C26" s="429"/>
      <c r="D26" s="321" t="s">
        <v>285</v>
      </c>
      <c r="E26" s="428"/>
      <c r="F26" s="321"/>
      <c r="G26" s="375"/>
      <c r="H26" s="321"/>
      <c r="I26" s="153"/>
      <c r="J26" s="568"/>
      <c r="K26" s="153"/>
      <c r="L26" s="468" t="s">
        <v>1159</v>
      </c>
      <c r="M26" s="153"/>
      <c r="N26" s="468" t="s">
        <v>1160</v>
      </c>
      <c r="O26" s="153"/>
      <c r="P26" s="469" t="s">
        <v>1157</v>
      </c>
      <c r="Q26" s="153"/>
      <c r="R26" s="469"/>
      <c r="S26" s="153"/>
      <c r="T26" s="470"/>
    </row>
    <row r="27" spans="1:20" s="7" customFormat="1" ht="126">
      <c r="A27" s="478"/>
      <c r="B27" s="372" t="s">
        <v>1161</v>
      </c>
      <c r="C27" s="429"/>
      <c r="D27" s="321" t="s">
        <v>177</v>
      </c>
      <c r="E27" s="428"/>
      <c r="F27" s="321"/>
      <c r="G27" s="375"/>
      <c r="H27" s="321"/>
      <c r="I27" s="153"/>
      <c r="J27" s="568"/>
      <c r="K27" s="153"/>
      <c r="L27" s="468" t="s">
        <v>1162</v>
      </c>
      <c r="M27" s="153"/>
      <c r="N27" s="468" t="s">
        <v>1163</v>
      </c>
      <c r="O27" s="153"/>
      <c r="P27" s="469" t="s">
        <v>1164</v>
      </c>
      <c r="Q27" s="153"/>
      <c r="R27" s="469"/>
      <c r="S27" s="153"/>
      <c r="T27" s="470"/>
    </row>
    <row r="28" spans="1:20" s="7" customFormat="1" ht="94.5">
      <c r="A28" s="478"/>
      <c r="B28" s="372" t="s">
        <v>1165</v>
      </c>
      <c r="C28" s="429"/>
      <c r="D28" s="321" t="s">
        <v>1166</v>
      </c>
      <c r="E28" s="429"/>
      <c r="F28" s="321" t="s">
        <v>1167</v>
      </c>
      <c r="G28" s="375"/>
      <c r="H28" s="321" t="s">
        <v>1168</v>
      </c>
      <c r="I28" s="153"/>
      <c r="J28" s="569"/>
      <c r="K28" s="153"/>
      <c r="L28" s="469"/>
      <c r="M28" s="153"/>
      <c r="N28" s="469"/>
      <c r="O28" s="153"/>
      <c r="P28" s="469"/>
      <c r="Q28" s="153"/>
      <c r="R28" s="469"/>
      <c r="S28" s="153"/>
      <c r="T28" s="470"/>
    </row>
    <row r="29" spans="1:20" s="152" customFormat="1">
      <c r="A29" s="151"/>
    </row>
  </sheetData>
  <mergeCells count="1">
    <mergeCell ref="J9:J28"/>
  </mergeCells>
  <pageMargins left="0.7" right="0.7" top="0.75" bottom="0.75" header="0.3" footer="0.3"/>
  <pageSetup paperSize="8"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sheetPr>
  <dimension ref="A1:S19"/>
  <sheetViews>
    <sheetView topLeftCell="I1" zoomScaleNormal="100" workbookViewId="0">
      <selection activeCell="L10" sqref="L10"/>
    </sheetView>
  </sheetViews>
  <sheetFormatPr defaultColWidth="10.5" defaultRowHeight="16.5"/>
  <cols>
    <col min="1" max="1" width="17.375" style="150" customWidth="1"/>
    <col min="2" max="2" width="45.5" style="150" customWidth="1"/>
    <col min="3" max="3" width="3.375" style="150" customWidth="1"/>
    <col min="4" max="4" width="26" style="150" customWidth="1"/>
    <col min="5" max="5" width="3.375" style="150" customWidth="1"/>
    <col min="6" max="6" width="26" style="150" customWidth="1"/>
    <col min="7" max="7" width="3.375" style="150" customWidth="1"/>
    <col min="8" max="8" width="26" style="150" customWidth="1"/>
    <col min="9" max="9" width="3.375"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65" t="s">
        <v>1169</v>
      </c>
      <c r="B1" s="262"/>
      <c r="C1" s="262"/>
      <c r="D1" s="262"/>
      <c r="E1" s="262"/>
      <c r="F1" s="262"/>
    </row>
    <row r="3" spans="1:19" s="26" customFormat="1" ht="165">
      <c r="A3" s="446" t="s">
        <v>1170</v>
      </c>
      <c r="B3" s="330" t="s">
        <v>1171</v>
      </c>
      <c r="D3" s="8" t="s">
        <v>311</v>
      </c>
      <c r="F3" s="40"/>
      <c r="H3" s="40"/>
      <c r="J3" s="467"/>
      <c r="L3" s="469"/>
      <c r="N3" s="469"/>
      <c r="P3" s="469"/>
      <c r="R3" s="469"/>
    </row>
    <row r="4" spans="1:19" s="25" customFormat="1" ht="19.5">
      <c r="A4" s="38" t="s">
        <v>1169</v>
      </c>
      <c r="B4" s="31"/>
      <c r="D4" s="31"/>
      <c r="F4" s="31"/>
      <c r="H4" s="31"/>
      <c r="J4" s="32"/>
      <c r="L4" s="32"/>
    </row>
    <row r="5" spans="1:19" s="36" customFormat="1" ht="19.5">
      <c r="A5" s="34"/>
      <c r="B5" s="35"/>
      <c r="D5" s="57"/>
      <c r="E5" s="29"/>
      <c r="F5" s="57"/>
      <c r="G5" s="29"/>
      <c r="H5" s="57"/>
      <c r="J5" s="30"/>
      <c r="K5" s="29"/>
      <c r="L5" s="30"/>
      <c r="M5" s="29"/>
      <c r="N5" s="30"/>
      <c r="O5" s="29"/>
      <c r="P5" s="30"/>
      <c r="Q5" s="29"/>
      <c r="R5" s="30"/>
      <c r="S5" s="29"/>
    </row>
    <row r="6" spans="1:19" s="25" customFormat="1" ht="19.5">
      <c r="A6" s="38" t="s">
        <v>1170</v>
      </c>
      <c r="B6" s="31" t="s">
        <v>1171</v>
      </c>
      <c r="D6" s="31" t="s">
        <v>311</v>
      </c>
      <c r="F6" s="31"/>
      <c r="H6" s="31"/>
      <c r="J6" s="32"/>
      <c r="L6" s="32"/>
      <c r="N6" s="32"/>
      <c r="P6" s="32"/>
      <c r="R6" s="32"/>
    </row>
    <row r="7" spans="1:19" s="26" customFormat="1" ht="15.75">
      <c r="A7" s="446"/>
      <c r="B7" s="39"/>
      <c r="D7" s="8"/>
      <c r="F7" s="40"/>
      <c r="H7" s="40"/>
      <c r="J7" s="467"/>
      <c r="L7" s="468"/>
      <c r="N7" s="468"/>
      <c r="P7" s="469"/>
      <c r="R7" s="469"/>
    </row>
    <row r="8" spans="1:19" s="25" customFormat="1" ht="19.5">
      <c r="A8" s="38"/>
      <c r="B8" s="31" t="s">
        <v>120</v>
      </c>
      <c r="D8" s="31" t="s">
        <v>121</v>
      </c>
      <c r="F8" s="31" t="s">
        <v>122</v>
      </c>
      <c r="H8" s="31" t="s">
        <v>123</v>
      </c>
      <c r="J8" s="32" t="s">
        <v>124</v>
      </c>
      <c r="L8" s="32" t="s">
        <v>125</v>
      </c>
      <c r="N8" s="32" t="s">
        <v>126</v>
      </c>
      <c r="P8" s="32" t="s">
        <v>127</v>
      </c>
      <c r="R8" s="32" t="s">
        <v>128</v>
      </c>
    </row>
    <row r="9" spans="1:19" s="7" customFormat="1" ht="19.5">
      <c r="A9" s="478"/>
      <c r="B9" s="322"/>
      <c r="C9" s="264"/>
      <c r="D9" s="265"/>
      <c r="E9" s="264"/>
      <c r="F9" s="265"/>
      <c r="G9" s="267"/>
      <c r="H9" s="265"/>
      <c r="I9" s="25"/>
      <c r="J9" s="473"/>
      <c r="K9" s="25"/>
      <c r="L9" s="469"/>
      <c r="M9" s="25"/>
      <c r="N9" s="469"/>
      <c r="O9" s="25"/>
      <c r="P9" s="469"/>
      <c r="Q9" s="25"/>
      <c r="R9" s="469"/>
      <c r="S9" s="25"/>
    </row>
    <row r="10" spans="1:19" s="7" customFormat="1" ht="39" customHeight="1">
      <c r="A10" s="478" t="s">
        <v>175</v>
      </c>
      <c r="B10" s="323" t="s">
        <v>1172</v>
      </c>
      <c r="C10" s="264"/>
      <c r="D10" s="265" t="s">
        <v>1173</v>
      </c>
      <c r="E10" s="264"/>
      <c r="F10" s="265"/>
      <c r="G10" s="267"/>
      <c r="H10" s="265"/>
      <c r="I10" s="25"/>
      <c r="J10" s="449"/>
      <c r="K10" s="25"/>
      <c r="L10" s="469" t="s">
        <v>1174</v>
      </c>
      <c r="M10" s="25"/>
      <c r="N10" s="469" t="s">
        <v>1175</v>
      </c>
      <c r="O10" s="25"/>
      <c r="P10" s="469" t="s">
        <v>1176</v>
      </c>
      <c r="Q10" s="25"/>
      <c r="R10" s="469"/>
      <c r="S10" s="25"/>
    </row>
    <row r="11" spans="1:19" s="7" customFormat="1" ht="19.5">
      <c r="A11" s="478"/>
      <c r="B11" s="323"/>
      <c r="C11" s="264"/>
      <c r="D11" s="265"/>
      <c r="E11" s="264"/>
      <c r="F11" s="265"/>
      <c r="G11" s="267"/>
      <c r="H11" s="265"/>
      <c r="I11" s="25"/>
      <c r="J11" s="449"/>
      <c r="K11" s="25"/>
      <c r="L11" s="469"/>
      <c r="M11" s="25"/>
      <c r="N11" s="469"/>
      <c r="O11" s="25"/>
      <c r="P11" s="469"/>
      <c r="Q11" s="25"/>
      <c r="R11" s="469"/>
      <c r="S11" s="25"/>
    </row>
    <row r="12" spans="1:19" s="7" customFormat="1" ht="60" customHeight="1">
      <c r="A12" s="478"/>
      <c r="B12" s="323" t="s">
        <v>1177</v>
      </c>
      <c r="C12" s="264"/>
      <c r="D12" s="265" t="s">
        <v>1178</v>
      </c>
      <c r="E12" s="264"/>
      <c r="F12" s="265"/>
      <c r="G12" s="267"/>
      <c r="H12" s="265"/>
      <c r="I12" s="25"/>
      <c r="J12" s="449"/>
      <c r="K12" s="25"/>
      <c r="L12" s="469"/>
      <c r="M12" s="25"/>
      <c r="N12" s="469"/>
      <c r="O12" s="25"/>
      <c r="P12" s="469"/>
      <c r="Q12" s="25"/>
      <c r="R12" s="469"/>
      <c r="S12" s="25"/>
    </row>
    <row r="13" spans="1:19" s="7" customFormat="1" ht="52.5" customHeight="1">
      <c r="A13" s="478"/>
      <c r="B13" s="323" t="s">
        <v>1179</v>
      </c>
      <c r="C13" s="264"/>
      <c r="D13" s="265"/>
      <c r="E13" s="264"/>
      <c r="F13" s="265"/>
      <c r="G13" s="267"/>
      <c r="H13" s="265"/>
      <c r="I13" s="25"/>
      <c r="J13" s="449"/>
      <c r="K13" s="25"/>
      <c r="L13" s="469"/>
      <c r="M13" s="25"/>
      <c r="N13" s="469"/>
      <c r="O13" s="25"/>
      <c r="P13" s="469"/>
      <c r="Q13" s="25"/>
      <c r="R13" s="469"/>
      <c r="S13" s="25"/>
    </row>
    <row r="14" spans="1:19" s="7" customFormat="1" ht="100.5" customHeight="1">
      <c r="A14" s="478"/>
      <c r="B14" s="323" t="s">
        <v>1180</v>
      </c>
      <c r="C14" s="264"/>
      <c r="D14" s="265"/>
      <c r="E14" s="264"/>
      <c r="F14" s="265"/>
      <c r="G14" s="267"/>
      <c r="H14" s="265"/>
      <c r="I14" s="25"/>
      <c r="J14" s="449"/>
      <c r="K14" s="25"/>
      <c r="L14" s="469"/>
      <c r="M14" s="25"/>
      <c r="N14" s="469"/>
      <c r="O14" s="25"/>
      <c r="P14" s="469"/>
      <c r="Q14" s="25"/>
      <c r="R14" s="469"/>
      <c r="S14" s="25"/>
    </row>
    <row r="15" spans="1:19" s="7" customFormat="1" ht="66" customHeight="1">
      <c r="A15" s="478"/>
      <c r="B15" s="323" t="s">
        <v>1181</v>
      </c>
      <c r="C15" s="264"/>
      <c r="D15" s="265"/>
      <c r="E15" s="264"/>
      <c r="F15" s="265"/>
      <c r="G15" s="267"/>
      <c r="H15" s="265"/>
      <c r="I15" s="25"/>
      <c r="J15" s="449"/>
      <c r="K15" s="25"/>
      <c r="L15" s="469"/>
      <c r="M15" s="25"/>
      <c r="N15" s="469"/>
      <c r="O15" s="25"/>
      <c r="P15" s="469"/>
      <c r="Q15" s="25"/>
      <c r="R15" s="469"/>
      <c r="S15" s="25"/>
    </row>
    <row r="16" spans="1:19" s="52" customFormat="1" ht="47.25" customHeight="1">
      <c r="A16" s="511"/>
      <c r="B16" s="324" t="s">
        <v>1182</v>
      </c>
      <c r="C16" s="325"/>
      <c r="D16" s="265"/>
      <c r="E16" s="325"/>
      <c r="F16" s="326"/>
      <c r="G16" s="327"/>
      <c r="H16" s="326"/>
      <c r="I16" s="53"/>
      <c r="J16" s="450"/>
      <c r="K16" s="53"/>
      <c r="L16" s="512"/>
      <c r="M16" s="53"/>
      <c r="N16" s="512"/>
      <c r="O16" s="53"/>
      <c r="P16" s="512"/>
      <c r="Q16" s="53"/>
      <c r="R16" s="512"/>
      <c r="S16" s="53"/>
    </row>
    <row r="17" spans="1:19" s="152" customFormat="1" ht="57" customHeight="1">
      <c r="A17" s="151"/>
      <c r="B17" s="328" t="s">
        <v>1183</v>
      </c>
      <c r="C17" s="328"/>
      <c r="D17" s="328"/>
      <c r="E17" s="328"/>
      <c r="F17" s="328"/>
      <c r="G17" s="329"/>
      <c r="H17" s="328"/>
      <c r="I17" s="33"/>
      <c r="J17" s="480"/>
      <c r="K17" s="33"/>
      <c r="L17" s="480"/>
      <c r="M17" s="33"/>
      <c r="N17" s="480"/>
      <c r="O17" s="33"/>
      <c r="P17" s="480"/>
      <c r="Q17" s="33"/>
      <c r="R17" s="480"/>
      <c r="S17" s="33"/>
    </row>
    <row r="18" spans="1:19">
      <c r="B18" s="150" t="s">
        <v>1184</v>
      </c>
    </row>
    <row r="19" spans="1:19">
      <c r="B19" s="150" t="s">
        <v>1185</v>
      </c>
      <c r="D19" s="150" t="s">
        <v>1186</v>
      </c>
    </row>
  </sheetData>
  <pageMargins left="0.7" right="0.7" top="0.75" bottom="0.75" header="0.3" footer="0.3"/>
  <pageSetup paperSize="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sheetPr>
  <dimension ref="A1:S17"/>
  <sheetViews>
    <sheetView zoomScaleNormal="100" workbookViewId="0">
      <selection activeCell="E5" sqref="E5"/>
    </sheetView>
  </sheetViews>
  <sheetFormatPr defaultColWidth="10.5" defaultRowHeight="16.5"/>
  <cols>
    <col min="1" max="1" width="16.375" style="150" customWidth="1"/>
    <col min="2" max="2" width="42" style="150" customWidth="1"/>
    <col min="3" max="3" width="3.375" style="150" customWidth="1"/>
    <col min="4" max="4" width="35.375" style="150" customWidth="1"/>
    <col min="5" max="5" width="3.375" style="150" customWidth="1"/>
    <col min="6" max="6" width="35.375" style="150" customWidth="1"/>
    <col min="7" max="7" width="3.375" style="150" customWidth="1"/>
    <col min="8" max="8" width="35.375" style="150" customWidth="1"/>
    <col min="9" max="9" width="3.375"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49" t="s">
        <v>1187</v>
      </c>
    </row>
    <row r="3" spans="1:19" s="26" customFormat="1" ht="110.25">
      <c r="A3" s="446" t="s">
        <v>1188</v>
      </c>
      <c r="B3" s="39" t="s">
        <v>1189</v>
      </c>
      <c r="D3" s="8" t="s">
        <v>311</v>
      </c>
      <c r="F3" s="40"/>
      <c r="H3" s="40"/>
      <c r="J3" s="467"/>
      <c r="L3" s="469"/>
      <c r="N3" s="469"/>
      <c r="P3" s="469"/>
      <c r="R3" s="469"/>
    </row>
    <row r="4" spans="1:19" s="25" customFormat="1" ht="27">
      <c r="A4" s="261" t="s">
        <v>1187</v>
      </c>
      <c r="B4" s="262"/>
      <c r="C4" s="262"/>
      <c r="D4" s="262"/>
      <c r="E4" s="150"/>
      <c r="F4" s="150"/>
      <c r="G4" s="150"/>
      <c r="H4" s="150"/>
      <c r="I4" s="150"/>
      <c r="J4" s="150"/>
      <c r="K4" s="150"/>
      <c r="L4" s="150"/>
      <c r="M4" s="150"/>
      <c r="N4" s="150"/>
      <c r="O4" s="150"/>
      <c r="P4" s="150"/>
      <c r="Q4" s="150"/>
      <c r="R4" s="150"/>
    </row>
    <row r="5" spans="1:19" s="36" customFormat="1" ht="19.5">
      <c r="A5" s="150"/>
      <c r="B5" s="150"/>
      <c r="C5" s="150"/>
      <c r="D5" s="150"/>
      <c r="E5" s="150"/>
      <c r="F5" s="150"/>
      <c r="G5" s="150"/>
      <c r="H5" s="150"/>
      <c r="I5" s="150"/>
      <c r="J5" s="150"/>
      <c r="K5" s="150"/>
      <c r="L5" s="150"/>
      <c r="M5" s="150"/>
      <c r="N5" s="150"/>
      <c r="O5" s="150"/>
      <c r="P5" s="150"/>
      <c r="Q5" s="150"/>
      <c r="R5" s="150"/>
      <c r="S5" s="29"/>
    </row>
    <row r="6" spans="1:19" s="25" customFormat="1" ht="132">
      <c r="A6" s="446" t="s">
        <v>1188</v>
      </c>
      <c r="B6" s="263" t="s">
        <v>1189</v>
      </c>
      <c r="C6" s="26"/>
      <c r="D6" s="8" t="s">
        <v>311</v>
      </c>
      <c r="E6" s="26"/>
      <c r="F6" s="40"/>
      <c r="G6" s="26"/>
      <c r="H6" s="40"/>
      <c r="I6" s="26"/>
      <c r="J6" s="467"/>
      <c r="K6" s="26"/>
      <c r="L6" s="469"/>
      <c r="M6" s="26"/>
      <c r="N6" s="469"/>
      <c r="O6" s="26"/>
      <c r="P6" s="469"/>
      <c r="Q6" s="26"/>
      <c r="R6" s="469"/>
    </row>
    <row r="7" spans="1:19" s="26" customFormat="1" ht="19.5">
      <c r="A7" s="38"/>
      <c r="B7" s="31"/>
      <c r="C7" s="25"/>
      <c r="D7" s="31"/>
      <c r="E7" s="25"/>
      <c r="F7" s="31"/>
      <c r="G7" s="25"/>
      <c r="H7" s="31"/>
      <c r="I7" s="25"/>
      <c r="J7" s="32"/>
      <c r="K7" s="25"/>
      <c r="L7" s="32"/>
      <c r="M7" s="25"/>
      <c r="N7" s="25"/>
      <c r="O7" s="25"/>
      <c r="P7" s="25"/>
      <c r="Q7" s="25"/>
      <c r="R7" s="25"/>
    </row>
    <row r="8" spans="1:19" s="25" customFormat="1" ht="97.5">
      <c r="A8" s="34"/>
      <c r="B8" s="35" t="s">
        <v>120</v>
      </c>
      <c r="C8" s="36"/>
      <c r="D8" s="57" t="s">
        <v>121</v>
      </c>
      <c r="E8" s="29"/>
      <c r="F8" s="57" t="s">
        <v>122</v>
      </c>
      <c r="G8" s="29"/>
      <c r="H8" s="57" t="s">
        <v>123</v>
      </c>
      <c r="I8" s="36"/>
      <c r="J8" s="30" t="s">
        <v>124</v>
      </c>
      <c r="K8" s="29"/>
      <c r="L8" s="30" t="s">
        <v>125</v>
      </c>
      <c r="M8" s="29"/>
      <c r="N8" s="30" t="s">
        <v>126</v>
      </c>
      <c r="O8" s="29"/>
      <c r="P8" s="30" t="s">
        <v>127</v>
      </c>
      <c r="Q8" s="29"/>
      <c r="R8" s="30" t="s">
        <v>128</v>
      </c>
    </row>
    <row r="9" spans="1:19" s="7" customFormat="1" ht="19.5">
      <c r="A9" s="38"/>
      <c r="B9" s="31"/>
      <c r="C9" s="25"/>
      <c r="D9" s="31"/>
      <c r="E9" s="25"/>
      <c r="F9" s="31"/>
      <c r="G9" s="25"/>
      <c r="H9" s="31"/>
      <c r="I9" s="25"/>
      <c r="J9" s="32"/>
      <c r="K9" s="25"/>
      <c r="L9" s="32"/>
      <c r="M9" s="25"/>
      <c r="N9" s="32"/>
      <c r="O9" s="25"/>
      <c r="P9" s="32"/>
      <c r="Q9" s="25"/>
      <c r="R9" s="32"/>
      <c r="S9" s="25"/>
    </row>
    <row r="10" spans="1:19" s="7" customFormat="1" ht="78.95" customHeight="1">
      <c r="A10" s="446" t="s">
        <v>175</v>
      </c>
      <c r="B10" s="39" t="s">
        <v>1190</v>
      </c>
      <c r="C10" s="26"/>
      <c r="D10" s="321" t="s">
        <v>1191</v>
      </c>
      <c r="E10" s="26"/>
      <c r="F10" s="40"/>
      <c r="G10" s="26"/>
      <c r="H10" s="40"/>
      <c r="I10" s="26"/>
      <c r="J10" s="467"/>
      <c r="K10" s="26"/>
      <c r="L10" s="468" t="s">
        <v>1192</v>
      </c>
      <c r="M10" s="25"/>
      <c r="N10" s="469"/>
      <c r="O10" s="25"/>
      <c r="P10" s="469"/>
      <c r="Q10" s="25"/>
      <c r="R10" s="469"/>
      <c r="S10" s="26"/>
    </row>
    <row r="11" spans="1:19" s="7" customFormat="1" ht="30.75" customHeight="1">
      <c r="A11" s="38"/>
      <c r="B11" s="31"/>
      <c r="C11" s="25"/>
      <c r="D11" s="31"/>
      <c r="E11" s="25"/>
      <c r="F11" s="31"/>
      <c r="G11" s="25"/>
      <c r="H11" s="31"/>
      <c r="I11" s="25"/>
      <c r="J11" s="32"/>
      <c r="K11" s="25"/>
      <c r="L11" s="32"/>
      <c r="M11" s="25"/>
      <c r="N11" s="32"/>
      <c r="O11" s="25"/>
      <c r="P11" s="32"/>
      <c r="Q11" s="25"/>
      <c r="R11" s="32"/>
      <c r="S11" s="26"/>
    </row>
    <row r="12" spans="1:19" s="7" customFormat="1" ht="376.5" customHeight="1">
      <c r="A12" s="478"/>
      <c r="B12" s="331" t="s">
        <v>1193</v>
      </c>
      <c r="C12" s="264"/>
      <c r="D12" s="377" t="s">
        <v>1194</v>
      </c>
      <c r="E12" s="264"/>
      <c r="F12" s="265" t="s">
        <v>1195</v>
      </c>
      <c r="G12" s="267"/>
      <c r="H12" s="265" t="s">
        <v>1196</v>
      </c>
      <c r="I12" s="25"/>
      <c r="J12" s="544"/>
      <c r="K12" s="25"/>
      <c r="L12" s="468" t="s">
        <v>1197</v>
      </c>
      <c r="M12" s="25"/>
      <c r="N12" s="468" t="s">
        <v>1198</v>
      </c>
      <c r="O12" s="25"/>
      <c r="P12" s="469" t="s">
        <v>1199</v>
      </c>
      <c r="Q12" s="25"/>
      <c r="R12" s="469"/>
      <c r="S12" s="26"/>
    </row>
    <row r="13" spans="1:19" s="7" customFormat="1" ht="62.25" customHeight="1">
      <c r="A13" s="478"/>
      <c r="B13" s="323" t="s">
        <v>1200</v>
      </c>
      <c r="C13" s="264"/>
      <c r="D13" s="265"/>
      <c r="E13" s="264"/>
      <c r="F13" s="265"/>
      <c r="G13" s="269"/>
      <c r="H13" s="265"/>
      <c r="I13" s="26"/>
      <c r="J13" s="568"/>
      <c r="K13" s="26"/>
      <c r="L13" s="469"/>
      <c r="M13" s="26"/>
      <c r="N13" s="469"/>
      <c r="O13" s="26"/>
      <c r="P13" s="469"/>
      <c r="Q13" s="26"/>
      <c r="R13" s="469"/>
      <c r="S13" s="26"/>
    </row>
    <row r="14" spans="1:19" s="152" customFormat="1" ht="49.5">
      <c r="A14" s="478"/>
      <c r="B14" s="323" t="s">
        <v>1201</v>
      </c>
      <c r="C14" s="264"/>
      <c r="D14" s="265"/>
      <c r="E14" s="264"/>
      <c r="F14" s="265"/>
      <c r="G14" s="269"/>
      <c r="H14" s="265"/>
      <c r="I14" s="26"/>
      <c r="J14" s="568"/>
      <c r="K14" s="26"/>
      <c r="L14" s="469"/>
      <c r="M14" s="26"/>
      <c r="N14" s="469"/>
      <c r="O14" s="26"/>
      <c r="P14" s="469"/>
      <c r="Q14" s="26"/>
      <c r="R14" s="469"/>
    </row>
    <row r="15" spans="1:19" ht="66">
      <c r="A15" s="478"/>
      <c r="B15" s="323" t="s">
        <v>1202</v>
      </c>
      <c r="C15" s="264"/>
      <c r="D15" s="265"/>
      <c r="E15" s="264"/>
      <c r="F15" s="265"/>
      <c r="G15" s="269"/>
      <c r="H15" s="265"/>
      <c r="I15" s="26"/>
      <c r="J15" s="568"/>
      <c r="K15" s="26"/>
      <c r="L15" s="469"/>
      <c r="M15" s="26"/>
      <c r="N15" s="469"/>
      <c r="O15" s="26"/>
      <c r="P15" s="469"/>
      <c r="Q15" s="26"/>
      <c r="R15" s="469"/>
    </row>
    <row r="16" spans="1:19" ht="66">
      <c r="A16" s="478"/>
      <c r="B16" s="323" t="s">
        <v>1203</v>
      </c>
      <c r="C16" s="264"/>
      <c r="D16" s="265" t="s">
        <v>1110</v>
      </c>
      <c r="E16" s="264"/>
      <c r="F16" s="265"/>
      <c r="G16" s="269"/>
      <c r="H16" s="265"/>
      <c r="I16" s="26"/>
      <c r="J16" s="569"/>
      <c r="K16" s="26"/>
      <c r="L16" s="469"/>
      <c r="M16" s="26"/>
      <c r="N16" s="469"/>
      <c r="O16" s="26"/>
      <c r="P16" s="469"/>
      <c r="Q16" s="26"/>
      <c r="R16" s="469"/>
    </row>
    <row r="17" spans="1:18">
      <c r="A17" s="151"/>
      <c r="B17" s="152"/>
      <c r="C17" s="152"/>
      <c r="D17" s="152"/>
      <c r="E17" s="152"/>
      <c r="F17" s="152"/>
      <c r="G17" s="152"/>
      <c r="H17" s="152"/>
      <c r="I17" s="152"/>
      <c r="J17" s="152"/>
      <c r="K17" s="152"/>
      <c r="L17" s="152"/>
      <c r="M17" s="152"/>
      <c r="N17" s="152"/>
      <c r="O17" s="152"/>
      <c r="P17" s="152"/>
      <c r="Q17" s="152"/>
      <c r="R17" s="152"/>
    </row>
  </sheetData>
  <mergeCells count="1">
    <mergeCell ref="J12:J16"/>
  </mergeCells>
  <pageMargins left="0.7" right="0.7" top="0.75" bottom="0.75" header="0.3" footer="0.3"/>
  <pageSetup paperSize="8"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2"/>
  </sheetPr>
  <dimension ref="A1:S25"/>
  <sheetViews>
    <sheetView topLeftCell="A7" zoomScaleNormal="100" zoomScalePageLayoutView="50" workbookViewId="0">
      <selection activeCell="H14" sqref="H14"/>
    </sheetView>
  </sheetViews>
  <sheetFormatPr defaultColWidth="10.5" defaultRowHeight="16.5"/>
  <cols>
    <col min="1" max="1" width="23.875" style="150" customWidth="1"/>
    <col min="2" max="2" width="38" style="150" customWidth="1"/>
    <col min="3" max="3" width="3.375" style="150" customWidth="1"/>
    <col min="4" max="4" width="32.5" style="150" customWidth="1"/>
    <col min="5" max="5" width="3.375" style="150" customWidth="1"/>
    <col min="6" max="6" width="32.5" style="150" customWidth="1"/>
    <col min="7" max="7" width="3.375" style="150" customWidth="1"/>
    <col min="8" max="8" width="32.5" style="150" customWidth="1"/>
    <col min="9" max="9" width="3.375"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65" t="s">
        <v>1204</v>
      </c>
      <c r="B1" s="262"/>
      <c r="C1" s="262"/>
      <c r="D1" s="262"/>
      <c r="E1" s="262"/>
      <c r="F1" s="262"/>
    </row>
    <row r="3" spans="1:19" s="26" customFormat="1" ht="148.5">
      <c r="A3" s="446" t="s">
        <v>1205</v>
      </c>
      <c r="B3" s="330" t="s">
        <v>1206</v>
      </c>
      <c r="D3" s="8" t="s">
        <v>170</v>
      </c>
      <c r="F3" s="40"/>
      <c r="H3" s="40"/>
      <c r="J3" s="467"/>
      <c r="L3" s="469"/>
      <c r="N3" s="469"/>
      <c r="P3" s="469"/>
      <c r="R3" s="469"/>
    </row>
    <row r="4" spans="1:19" s="25" customFormat="1" ht="19.5">
      <c r="A4" s="38"/>
      <c r="B4" s="31"/>
      <c r="D4" s="31"/>
      <c r="F4" s="31"/>
      <c r="H4" s="31"/>
      <c r="J4" s="32"/>
      <c r="L4" s="32"/>
    </row>
    <row r="5" spans="1:19" s="36" customFormat="1" ht="97.5">
      <c r="A5" s="34"/>
      <c r="B5" s="35"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38"/>
      <c r="B6" s="31"/>
      <c r="D6" s="31"/>
      <c r="F6" s="31"/>
      <c r="H6" s="31"/>
      <c r="J6" s="32"/>
      <c r="L6" s="32"/>
      <c r="N6" s="32"/>
      <c r="P6" s="32"/>
      <c r="R6" s="32"/>
    </row>
    <row r="7" spans="1:19" s="26" customFormat="1" ht="78.75">
      <c r="A7" s="446" t="s">
        <v>175</v>
      </c>
      <c r="B7" s="39" t="s">
        <v>1207</v>
      </c>
      <c r="D7" s="8" t="s">
        <v>177</v>
      </c>
      <c r="F7" s="40"/>
      <c r="H7" s="40"/>
      <c r="J7" s="467"/>
      <c r="L7" s="513" t="s">
        <v>1208</v>
      </c>
      <c r="N7" s="513" t="s">
        <v>1209</v>
      </c>
      <c r="P7" s="378" t="s">
        <v>1210</v>
      </c>
      <c r="R7" s="378"/>
    </row>
    <row r="8" spans="1:19" s="25" customFormat="1" ht="19.5">
      <c r="A8" s="38"/>
      <c r="B8" s="31"/>
      <c r="D8" s="31"/>
      <c r="F8" s="31"/>
      <c r="H8" s="31"/>
      <c r="J8" s="32"/>
      <c r="L8" s="32"/>
      <c r="N8" s="32"/>
      <c r="P8" s="32"/>
      <c r="R8" s="32"/>
    </row>
    <row r="9" spans="1:19" s="7" customFormat="1" ht="33">
      <c r="A9" s="478"/>
      <c r="B9" s="276" t="s">
        <v>1211</v>
      </c>
      <c r="C9" s="264"/>
      <c r="D9" s="265" t="s">
        <v>139</v>
      </c>
      <c r="E9" s="264"/>
      <c r="F9" s="265" t="s">
        <v>1212</v>
      </c>
      <c r="G9" s="267"/>
      <c r="H9" s="265" t="s">
        <v>1213</v>
      </c>
      <c r="I9" s="25"/>
      <c r="J9" s="544"/>
      <c r="K9" s="25"/>
      <c r="L9" s="469"/>
      <c r="M9" s="25"/>
      <c r="N9" s="469"/>
      <c r="O9" s="25"/>
      <c r="P9" s="469"/>
      <c r="Q9" s="25"/>
      <c r="R9" s="469"/>
      <c r="S9" s="25"/>
    </row>
    <row r="10" spans="1:19" s="7" customFormat="1" ht="49.5">
      <c r="A10" s="478"/>
      <c r="B10" s="333" t="s">
        <v>1214</v>
      </c>
      <c r="C10" s="264"/>
      <c r="D10" s="265" t="s">
        <v>177</v>
      </c>
      <c r="E10" s="264"/>
      <c r="F10" s="265"/>
      <c r="G10" s="267"/>
      <c r="H10" s="265"/>
      <c r="I10" s="25"/>
      <c r="J10" s="568"/>
      <c r="K10" s="25"/>
      <c r="L10" s="469"/>
      <c r="M10" s="25"/>
      <c r="N10" s="469"/>
      <c r="O10" s="25"/>
      <c r="P10" s="469"/>
      <c r="Q10" s="25"/>
      <c r="R10" s="469"/>
      <c r="S10" s="25"/>
    </row>
    <row r="11" spans="1:19" s="7" customFormat="1" ht="49.5">
      <c r="A11" s="478"/>
      <c r="B11" s="333" t="s">
        <v>1215</v>
      </c>
      <c r="C11" s="264"/>
      <c r="D11" s="265" t="s">
        <v>1216</v>
      </c>
      <c r="E11" s="264"/>
      <c r="F11" s="265" t="s">
        <v>1168</v>
      </c>
      <c r="G11" s="269"/>
      <c r="H11" s="265">
        <v>44</v>
      </c>
      <c r="I11" s="26"/>
      <c r="J11" s="568"/>
      <c r="K11" s="26"/>
      <c r="L11" s="468" t="s">
        <v>1217</v>
      </c>
      <c r="M11" s="26"/>
      <c r="N11" s="469" t="s">
        <v>1218</v>
      </c>
      <c r="O11" s="26"/>
      <c r="P11" s="469" t="s">
        <v>1219</v>
      </c>
      <c r="Q11" s="26"/>
      <c r="R11" s="469"/>
      <c r="S11" s="26"/>
    </row>
    <row r="12" spans="1:19" s="7" customFormat="1" ht="63">
      <c r="A12" s="478"/>
      <c r="B12" s="333" t="s">
        <v>1220</v>
      </c>
      <c r="C12" s="264"/>
      <c r="D12" s="265" t="s">
        <v>1221</v>
      </c>
      <c r="E12" s="264"/>
      <c r="F12" s="265"/>
      <c r="G12" s="267"/>
      <c r="H12" s="265"/>
      <c r="I12" s="25"/>
      <c r="J12" s="568"/>
      <c r="K12" s="25"/>
      <c r="L12" s="468" t="s">
        <v>1222</v>
      </c>
      <c r="M12" s="25"/>
      <c r="N12" s="468" t="s">
        <v>1223</v>
      </c>
      <c r="O12" s="25"/>
      <c r="P12" s="469" t="s">
        <v>1224</v>
      </c>
      <c r="Q12" s="25"/>
      <c r="R12" s="469"/>
      <c r="S12" s="25"/>
    </row>
    <row r="13" spans="1:19" s="7" customFormat="1" ht="49.5">
      <c r="A13" s="478"/>
      <c r="B13" s="334" t="s">
        <v>1225</v>
      </c>
      <c r="C13" s="264"/>
      <c r="D13" s="265" t="s">
        <v>285</v>
      </c>
      <c r="E13" s="264"/>
      <c r="F13" s="265"/>
      <c r="G13" s="267"/>
      <c r="H13" s="265"/>
      <c r="I13" s="25"/>
      <c r="J13" s="568"/>
      <c r="K13" s="25"/>
      <c r="L13" s="469"/>
      <c r="M13" s="25"/>
      <c r="N13" s="469"/>
      <c r="O13" s="25"/>
      <c r="P13" s="469"/>
      <c r="Q13" s="25"/>
      <c r="R13" s="469"/>
      <c r="S13" s="25"/>
    </row>
    <row r="14" spans="1:19" s="7" customFormat="1" ht="49.5">
      <c r="A14" s="478"/>
      <c r="B14" s="333" t="s">
        <v>1226</v>
      </c>
      <c r="C14" s="264"/>
      <c r="D14" s="265" t="s">
        <v>177</v>
      </c>
      <c r="E14" s="264"/>
      <c r="F14" s="265"/>
      <c r="G14" s="267"/>
      <c r="H14" s="265"/>
      <c r="I14" s="25"/>
      <c r="J14" s="568"/>
      <c r="K14" s="25"/>
      <c r="L14" s="469"/>
      <c r="M14" s="25"/>
      <c r="N14" s="469"/>
      <c r="O14" s="25"/>
      <c r="P14" s="469"/>
      <c r="Q14" s="25"/>
      <c r="R14" s="469"/>
      <c r="S14" s="25"/>
    </row>
    <row r="15" spans="1:19" s="7" customFormat="1" ht="63">
      <c r="A15" s="478"/>
      <c r="B15" s="333" t="s">
        <v>1227</v>
      </c>
      <c r="C15" s="264"/>
      <c r="D15" s="265" t="s">
        <v>1228</v>
      </c>
      <c r="E15" s="264"/>
      <c r="F15" s="265" t="s">
        <v>1168</v>
      </c>
      <c r="G15" s="267"/>
      <c r="H15" s="265">
        <v>44</v>
      </c>
      <c r="I15" s="25"/>
      <c r="J15" s="568"/>
      <c r="K15" s="25"/>
      <c r="L15" s="469" t="s">
        <v>1229</v>
      </c>
      <c r="M15" s="25"/>
      <c r="N15" s="468" t="s">
        <v>1230</v>
      </c>
      <c r="O15" s="25"/>
      <c r="P15" s="469" t="s">
        <v>1231</v>
      </c>
      <c r="Q15" s="25"/>
      <c r="R15" s="469"/>
      <c r="S15" s="25"/>
    </row>
    <row r="16" spans="1:19" s="7" customFormat="1" ht="141.75">
      <c r="A16" s="478"/>
      <c r="B16" s="333" t="s">
        <v>1232</v>
      </c>
      <c r="C16" s="264"/>
      <c r="D16" s="265" t="s">
        <v>177</v>
      </c>
      <c r="E16" s="264"/>
      <c r="F16" s="265" t="s">
        <v>1168</v>
      </c>
      <c r="G16" s="267"/>
      <c r="H16" s="265"/>
      <c r="I16" s="25"/>
      <c r="J16" s="569"/>
      <c r="K16" s="25"/>
      <c r="L16" s="468" t="s">
        <v>1233</v>
      </c>
      <c r="M16" s="25"/>
      <c r="N16" s="469"/>
      <c r="O16" s="25"/>
      <c r="P16" s="469"/>
      <c r="Q16" s="25"/>
      <c r="R16" s="469"/>
      <c r="S16" s="25"/>
    </row>
    <row r="17" spans="1:8" s="152" customFormat="1">
      <c r="A17" s="151"/>
    </row>
    <row r="18" spans="1:8" ht="19.5">
      <c r="A18" s="332" t="s">
        <v>1234</v>
      </c>
      <c r="B18" s="303"/>
      <c r="C18" s="303"/>
      <c r="D18" s="303"/>
      <c r="E18" s="303"/>
      <c r="F18" s="303"/>
      <c r="G18" s="303"/>
      <c r="H18" s="303"/>
    </row>
    <row r="19" spans="1:8" ht="19.5">
      <c r="A19" s="332"/>
      <c r="B19" s="303"/>
      <c r="C19" s="303"/>
      <c r="D19" s="303"/>
      <c r="E19" s="303"/>
      <c r="F19" s="303"/>
      <c r="G19" s="303"/>
      <c r="H19" s="303"/>
    </row>
    <row r="20" spans="1:8" ht="19.5">
      <c r="A20" s="332" t="s">
        <v>1235</v>
      </c>
      <c r="B20" s="303"/>
      <c r="C20" s="303"/>
      <c r="D20" s="303"/>
      <c r="E20" s="303"/>
      <c r="F20" s="303"/>
      <c r="G20" s="303"/>
      <c r="H20" s="303"/>
    </row>
    <row r="21" spans="1:8" ht="19.5">
      <c r="A21" s="332" t="s">
        <v>1236</v>
      </c>
      <c r="B21" s="303"/>
      <c r="C21" s="303"/>
      <c r="D21" s="303"/>
      <c r="E21" s="303"/>
      <c r="F21" s="303"/>
      <c r="G21" s="303"/>
      <c r="H21" s="303"/>
    </row>
    <row r="22" spans="1:8" ht="19.5">
      <c r="A22" s="332" t="s">
        <v>1237</v>
      </c>
      <c r="B22" s="303"/>
      <c r="C22" s="303"/>
      <c r="D22" s="303"/>
      <c r="E22" s="303"/>
      <c r="F22" s="303"/>
      <c r="G22" s="303"/>
      <c r="H22" s="303"/>
    </row>
    <row r="23" spans="1:8" ht="19.5">
      <c r="A23" s="332" t="s">
        <v>1238</v>
      </c>
      <c r="B23" s="303"/>
      <c r="C23" s="303"/>
      <c r="D23" s="303"/>
      <c r="E23" s="303"/>
      <c r="F23" s="303"/>
      <c r="G23" s="303"/>
      <c r="H23" s="303"/>
    </row>
    <row r="24" spans="1:8" ht="19.5">
      <c r="A24" s="332" t="s">
        <v>1239</v>
      </c>
      <c r="B24" s="303"/>
      <c r="C24" s="303"/>
      <c r="D24" s="303"/>
      <c r="E24" s="303"/>
      <c r="F24" s="303"/>
      <c r="G24" s="303"/>
      <c r="H24" s="303"/>
    </row>
    <row r="25" spans="1:8" ht="19.5">
      <c r="A25" s="332" t="s">
        <v>1240</v>
      </c>
      <c r="B25" s="303"/>
      <c r="C25" s="303"/>
      <c r="D25" s="303"/>
      <c r="E25" s="303"/>
      <c r="F25" s="303"/>
      <c r="G25" s="303"/>
      <c r="H25" s="303"/>
    </row>
  </sheetData>
  <mergeCells count="1">
    <mergeCell ref="J9:J16"/>
  </mergeCells>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95"/>
  <sheetViews>
    <sheetView showGridLines="0" showRowColHeaders="0" topLeftCell="A13" zoomScale="85" zoomScaleNormal="85" workbookViewId="0">
      <selection activeCell="G40" sqref="G40"/>
    </sheetView>
  </sheetViews>
  <sheetFormatPr defaultColWidth="4" defaultRowHeight="24" customHeight="1"/>
  <cols>
    <col min="1" max="1" width="4" style="78"/>
    <col min="2" max="2" width="4" style="78" hidden="1" customWidth="1"/>
    <col min="3" max="3" width="75" style="78" bestFit="1" customWidth="1"/>
    <col min="4" max="4" width="2.875" style="78" customWidth="1"/>
    <col min="5" max="5" width="44.5" style="78" bestFit="1" customWidth="1"/>
    <col min="6" max="6" width="2.875" style="78" customWidth="1"/>
    <col min="7" max="7" width="40" style="78" bestFit="1" customWidth="1"/>
    <col min="8" max="16384" width="4" style="78"/>
  </cols>
  <sheetData>
    <row r="1" spans="1:7" ht="16.5"/>
    <row r="2" spans="1:7" ht="16.5">
      <c r="C2" s="524" t="s">
        <v>34</v>
      </c>
      <c r="D2" s="524"/>
      <c r="E2" s="524"/>
      <c r="F2" s="524"/>
      <c r="G2" s="524"/>
    </row>
    <row r="3" spans="1:7" s="79" customFormat="1">
      <c r="C3" s="525" t="s">
        <v>35</v>
      </c>
      <c r="D3" s="525"/>
      <c r="E3" s="525"/>
      <c r="F3" s="525"/>
      <c r="G3" s="525"/>
    </row>
    <row r="4" spans="1:7" ht="12.75" customHeight="1">
      <c r="C4" s="526" t="s">
        <v>36</v>
      </c>
      <c r="D4" s="526"/>
      <c r="E4" s="526"/>
      <c r="F4" s="526"/>
      <c r="G4" s="526"/>
    </row>
    <row r="5" spans="1:7" ht="12.75" customHeight="1">
      <c r="C5" s="527" t="s">
        <v>37</v>
      </c>
      <c r="D5" s="527"/>
      <c r="E5" s="527"/>
      <c r="F5" s="527"/>
      <c r="G5" s="527"/>
    </row>
    <row r="6" spans="1:7" ht="12.75" customHeight="1">
      <c r="C6" s="527" t="s">
        <v>38</v>
      </c>
      <c r="D6" s="527"/>
      <c r="E6" s="527"/>
      <c r="F6" s="527"/>
      <c r="G6" s="527"/>
    </row>
    <row r="7" spans="1:7" ht="12.75" customHeight="1">
      <c r="C7" s="528" t="s">
        <v>39</v>
      </c>
      <c r="D7" s="528"/>
      <c r="E7" s="528"/>
      <c r="F7" s="528"/>
      <c r="G7" s="528"/>
    </row>
    <row r="8" spans="1:7" ht="16.5">
      <c r="C8" s="454"/>
      <c r="D8" s="80"/>
      <c r="E8" s="80"/>
      <c r="F8" s="454"/>
      <c r="G8" s="454"/>
    </row>
    <row r="9" spans="1:7" ht="16.5">
      <c r="C9" s="81" t="s">
        <v>40</v>
      </c>
      <c r="D9" s="459"/>
      <c r="E9" s="83" t="s">
        <v>41</v>
      </c>
      <c r="F9" s="459"/>
      <c r="G9" s="84" t="s">
        <v>15</v>
      </c>
    </row>
    <row r="10" spans="1:7" ht="16.5">
      <c r="C10" s="454"/>
      <c r="D10" s="80"/>
      <c r="E10" s="80"/>
      <c r="F10" s="454"/>
      <c r="G10" s="454"/>
    </row>
    <row r="11" spans="1:7" s="79" customFormat="1">
      <c r="B11" s="85"/>
      <c r="C11" s="224" t="s">
        <v>42</v>
      </c>
      <c r="E11" s="86"/>
    </row>
    <row r="12" spans="1:7" ht="20.25" thickBot="1">
      <c r="A12" s="87"/>
      <c r="B12" s="87"/>
      <c r="C12" s="88" t="s">
        <v>43</v>
      </c>
      <c r="D12" s="89"/>
      <c r="E12" s="90" t="s">
        <v>44</v>
      </c>
      <c r="F12" s="89"/>
      <c r="G12" s="91" t="s">
        <v>45</v>
      </c>
    </row>
    <row r="13" spans="1:7" ht="17.25" thickBot="1">
      <c r="B13" s="92"/>
      <c r="C13" s="93" t="s">
        <v>32</v>
      </c>
      <c r="D13" s="460"/>
      <c r="E13" s="94"/>
      <c r="F13" s="460"/>
      <c r="G13" s="94"/>
    </row>
    <row r="14" spans="1:7" ht="16.5">
      <c r="A14" s="95"/>
      <c r="B14" s="95" t="s">
        <v>32</v>
      </c>
      <c r="C14" s="225" t="s">
        <v>46</v>
      </c>
      <c r="D14" s="226"/>
      <c r="E14" s="227" t="s">
        <v>47</v>
      </c>
      <c r="F14" s="62"/>
      <c r="G14" s="98"/>
    </row>
    <row r="15" spans="1:7" ht="16.5">
      <c r="A15" s="95"/>
      <c r="B15" s="95" t="s">
        <v>32</v>
      </c>
      <c r="C15" s="225" t="s">
        <v>48</v>
      </c>
      <c r="D15" s="226"/>
      <c r="E15" s="228" t="str">
        <f>IFERROR(VLOOKUP($E$14,[1]!Table1_Country_codes_and_currencies[#Data],3,FALSE),"")</f>
        <v/>
      </c>
      <c r="F15" s="62"/>
      <c r="G15" s="98"/>
    </row>
    <row r="16" spans="1:7" ht="16.5">
      <c r="B16" s="95" t="s">
        <v>32</v>
      </c>
      <c r="C16" s="225" t="s">
        <v>49</v>
      </c>
      <c r="D16" s="226"/>
      <c r="E16" s="228" t="s">
        <v>50</v>
      </c>
      <c r="F16" s="62"/>
      <c r="G16" s="98"/>
    </row>
    <row r="17" spans="1:7" ht="17.25" thickBot="1">
      <c r="B17" s="95" t="s">
        <v>32</v>
      </c>
      <c r="C17" s="229" t="s">
        <v>51</v>
      </c>
      <c r="D17" s="230"/>
      <c r="E17" s="231" t="str">
        <f>IFERROR(VLOOKUP($E$14,[1]!Table1_Country_codes_and_currencies[#Data],5,FALSE),"")</f>
        <v/>
      </c>
      <c r="F17" s="67"/>
      <c r="G17" s="100"/>
    </row>
    <row r="18" spans="1:7" ht="17.25" thickBot="1">
      <c r="B18" s="92"/>
      <c r="C18" s="232" t="s">
        <v>52</v>
      </c>
      <c r="D18" s="230"/>
      <c r="E18" s="233"/>
      <c r="F18" s="460"/>
      <c r="G18" s="94"/>
    </row>
    <row r="19" spans="1:7" ht="16.5">
      <c r="A19" s="95"/>
      <c r="B19" s="95" t="s">
        <v>52</v>
      </c>
      <c r="C19" s="225" t="s">
        <v>53</v>
      </c>
      <c r="D19" s="226"/>
      <c r="E19" s="234" t="s">
        <v>54</v>
      </c>
      <c r="F19" s="62"/>
      <c r="G19" s="98"/>
    </row>
    <row r="20" spans="1:7" ht="17.25" thickBot="1">
      <c r="A20" s="95"/>
      <c r="B20" s="95" t="s">
        <v>52</v>
      </c>
      <c r="C20" s="229" t="s">
        <v>55</v>
      </c>
      <c r="D20" s="230"/>
      <c r="E20" s="234" t="s">
        <v>56</v>
      </c>
      <c r="F20" s="67"/>
      <c r="G20" s="100"/>
    </row>
    <row r="21" spans="1:7" ht="17.25" thickBot="1">
      <c r="B21" s="92"/>
      <c r="C21" s="232" t="s">
        <v>57</v>
      </c>
      <c r="D21" s="230"/>
      <c r="E21" s="235"/>
      <c r="F21" s="460"/>
      <c r="G21" s="94"/>
    </row>
    <row r="22" spans="1:7" ht="16.5">
      <c r="B22" s="95" t="s">
        <v>57</v>
      </c>
      <c r="C22" s="236" t="s">
        <v>58</v>
      </c>
      <c r="D22" s="226"/>
      <c r="E22" s="227" t="s">
        <v>59</v>
      </c>
      <c r="F22" s="62"/>
      <c r="G22" s="98"/>
    </row>
    <row r="23" spans="1:7" ht="16.5">
      <c r="A23" s="95"/>
      <c r="B23" s="95" t="s">
        <v>57</v>
      </c>
      <c r="C23" s="225" t="s">
        <v>60</v>
      </c>
      <c r="D23" s="226"/>
      <c r="E23" s="237" t="s">
        <v>61</v>
      </c>
      <c r="F23" s="62"/>
      <c r="G23" s="98"/>
    </row>
    <row r="24" spans="1:7" ht="16.5">
      <c r="B24" s="95" t="s">
        <v>57</v>
      </c>
      <c r="C24" s="225" t="s">
        <v>62</v>
      </c>
      <c r="D24" s="226"/>
      <c r="E24" s="238"/>
      <c r="F24" s="62"/>
      <c r="G24" s="98"/>
    </row>
    <row r="25" spans="1:7" ht="16.5">
      <c r="A25" s="95"/>
      <c r="B25" s="95" t="s">
        <v>57</v>
      </c>
      <c r="C25" s="225" t="s">
        <v>63</v>
      </c>
      <c r="D25" s="226"/>
      <c r="E25" s="239"/>
      <c r="F25" s="62"/>
      <c r="G25" s="98"/>
    </row>
    <row r="26" spans="1:7" ht="33">
      <c r="B26" s="95" t="s">
        <v>57</v>
      </c>
      <c r="C26" s="240" t="s">
        <v>64</v>
      </c>
      <c r="D26" s="241"/>
      <c r="E26" s="237" t="s">
        <v>59</v>
      </c>
      <c r="F26" s="101"/>
      <c r="G26" s="102"/>
    </row>
    <row r="27" spans="1:7" ht="16.5">
      <c r="B27" s="95" t="s">
        <v>57</v>
      </c>
      <c r="C27" s="225" t="s">
        <v>65</v>
      </c>
      <c r="D27" s="226"/>
      <c r="E27" s="238"/>
      <c r="F27" s="62"/>
      <c r="G27" s="103"/>
    </row>
    <row r="28" spans="1:7" ht="16.5">
      <c r="A28" s="95"/>
      <c r="B28" s="95" t="s">
        <v>57</v>
      </c>
      <c r="C28" s="225" t="s">
        <v>66</v>
      </c>
      <c r="D28" s="226"/>
      <c r="E28" s="239" t="s">
        <v>67</v>
      </c>
      <c r="F28" s="62"/>
      <c r="G28" s="103"/>
    </row>
    <row r="29" spans="1:7" ht="16.5">
      <c r="B29" s="95" t="s">
        <v>57</v>
      </c>
      <c r="C29" s="240" t="s">
        <v>68</v>
      </c>
      <c r="D29" s="241"/>
      <c r="E29" s="237" t="s">
        <v>69</v>
      </c>
      <c r="F29" s="104"/>
      <c r="G29" s="105"/>
    </row>
    <row r="30" spans="1:7" ht="16.5">
      <c r="A30" s="95"/>
      <c r="B30" s="95" t="s">
        <v>57</v>
      </c>
      <c r="C30" s="225" t="s">
        <v>70</v>
      </c>
      <c r="D30" s="226"/>
      <c r="E30" s="238"/>
      <c r="F30" s="62"/>
      <c r="G30" s="98"/>
    </row>
    <row r="31" spans="1:7" ht="17.25" thickBot="1">
      <c r="A31" s="95"/>
      <c r="B31" s="95" t="s">
        <v>57</v>
      </c>
      <c r="C31" s="225" t="s">
        <v>71</v>
      </c>
      <c r="D31" s="242"/>
      <c r="E31" s="243" t="s">
        <v>72</v>
      </c>
      <c r="F31" s="67"/>
      <c r="G31" s="106"/>
    </row>
    <row r="32" spans="1:7" ht="15.95" customHeight="1" thickBot="1">
      <c r="C32" s="107" t="s">
        <v>73</v>
      </c>
      <c r="D32" s="461"/>
      <c r="E32" s="108"/>
      <c r="F32" s="462"/>
      <c r="G32" s="109"/>
    </row>
    <row r="33" spans="1:12" ht="16.5">
      <c r="A33" s="95"/>
      <c r="B33" s="110"/>
      <c r="C33" s="111" t="s">
        <v>74</v>
      </c>
      <c r="D33" s="62"/>
      <c r="E33" s="112" t="s">
        <v>75</v>
      </c>
      <c r="F33" s="454"/>
      <c r="G33" s="113" t="str">
        <f>IF(OR($E$29=[1]Lists!$I$4,$E$29=[1]Lists!$I$5),"&lt;URL&gt;","")</f>
        <v/>
      </c>
    </row>
    <row r="34" spans="1:12" ht="17.25" thickBot="1">
      <c r="B34" s="95" t="s">
        <v>76</v>
      </c>
      <c r="C34" s="114" t="s">
        <v>77</v>
      </c>
      <c r="D34" s="67"/>
      <c r="E34" s="434" t="s">
        <v>78</v>
      </c>
      <c r="F34" s="460"/>
      <c r="G34" s="115"/>
    </row>
    <row r="35" spans="1:12" ht="18" customHeight="1" thickBot="1">
      <c r="A35" s="95"/>
      <c r="B35" s="95" t="s">
        <v>76</v>
      </c>
      <c r="C35" s="93" t="s">
        <v>76</v>
      </c>
      <c r="D35" s="460"/>
      <c r="E35" s="462"/>
      <c r="F35" s="460"/>
      <c r="G35" s="462"/>
    </row>
    <row r="36" spans="1:12" ht="15.75" customHeight="1">
      <c r="B36" s="95" t="s">
        <v>76</v>
      </c>
      <c r="C36" s="225" t="s">
        <v>79</v>
      </c>
      <c r="D36" s="62"/>
      <c r="E36" s="99"/>
      <c r="F36" s="62"/>
      <c r="G36" s="62"/>
    </row>
    <row r="37" spans="1:12" ht="16.5" customHeight="1">
      <c r="A37" s="95"/>
      <c r="B37" s="95" t="s">
        <v>76</v>
      </c>
      <c r="C37" s="244" t="s">
        <v>80</v>
      </c>
      <c r="D37" s="62"/>
      <c r="E37" s="245" t="s">
        <v>81</v>
      </c>
      <c r="F37" s="63"/>
      <c r="G37" s="246"/>
      <c r="H37" s="226"/>
      <c r="I37" s="226"/>
      <c r="J37" s="226"/>
      <c r="K37" s="226"/>
      <c r="L37" s="226"/>
    </row>
    <row r="38" spans="1:12" ht="16.5" customHeight="1">
      <c r="A38" s="95"/>
      <c r="B38" s="95" t="s">
        <v>76</v>
      </c>
      <c r="C38" s="244" t="s">
        <v>82</v>
      </c>
      <c r="D38" s="62"/>
      <c r="E38" s="245" t="s">
        <v>83</v>
      </c>
      <c r="F38" s="63"/>
      <c r="G38" s="246"/>
      <c r="H38" s="226"/>
      <c r="I38" s="226"/>
      <c r="J38" s="226"/>
      <c r="K38" s="226"/>
      <c r="L38" s="226"/>
    </row>
    <row r="39" spans="1:12" ht="15.75" customHeight="1">
      <c r="B39" s="95" t="s">
        <v>76</v>
      </c>
      <c r="C39" s="244" t="s">
        <v>84</v>
      </c>
      <c r="D39" s="62"/>
      <c r="E39" s="247" t="s">
        <v>85</v>
      </c>
      <c r="F39" s="63"/>
      <c r="G39" s="246"/>
      <c r="H39" s="226"/>
      <c r="I39" s="226"/>
      <c r="J39" s="226"/>
      <c r="K39" s="226"/>
      <c r="L39" s="226"/>
    </row>
    <row r="40" spans="1:12" ht="18" customHeight="1">
      <c r="B40" s="95" t="s">
        <v>76</v>
      </c>
      <c r="C40" s="244" t="s">
        <v>86</v>
      </c>
      <c r="D40" s="62"/>
      <c r="E40" s="245" t="s">
        <v>87</v>
      </c>
      <c r="F40" s="63"/>
      <c r="G40" s="246"/>
      <c r="H40" s="226"/>
      <c r="I40" s="226"/>
      <c r="J40" s="226"/>
      <c r="K40" s="226"/>
      <c r="L40" s="226"/>
    </row>
    <row r="41" spans="1:12" ht="16.5">
      <c r="B41" s="95" t="s">
        <v>76</v>
      </c>
      <c r="C41" s="248" t="s">
        <v>88</v>
      </c>
      <c r="D41" s="62"/>
      <c r="E41" s="245"/>
      <c r="F41" s="63"/>
      <c r="G41" s="246"/>
      <c r="H41" s="226"/>
      <c r="I41" s="226"/>
      <c r="J41" s="226"/>
      <c r="K41" s="226"/>
      <c r="L41" s="226"/>
    </row>
    <row r="42" spans="1:12" ht="16.5">
      <c r="B42" s="95" t="s">
        <v>76</v>
      </c>
      <c r="C42" s="244" t="s">
        <v>89</v>
      </c>
      <c r="D42" s="62"/>
      <c r="E42" s="245" t="s">
        <v>90</v>
      </c>
      <c r="F42" s="63"/>
      <c r="G42" s="246"/>
      <c r="H42" s="226"/>
      <c r="I42" s="226"/>
      <c r="J42" s="226"/>
      <c r="K42" s="226"/>
      <c r="L42" s="226"/>
    </row>
    <row r="43" spans="1:12" ht="16.5">
      <c r="B43" s="95" t="s">
        <v>76</v>
      </c>
      <c r="C43" s="244" t="s">
        <v>91</v>
      </c>
      <c r="D43" s="116"/>
      <c r="E43" s="237" t="s">
        <v>92</v>
      </c>
      <c r="F43" s="454"/>
      <c r="G43" s="463"/>
    </row>
    <row r="44" spans="1:12" ht="16.5">
      <c r="B44" s="95" t="s">
        <v>76</v>
      </c>
      <c r="C44" s="249" t="s">
        <v>93</v>
      </c>
      <c r="D44" s="62"/>
      <c r="E44" s="250" t="s">
        <v>94</v>
      </c>
      <c r="F44" s="464"/>
      <c r="G44" s="465"/>
    </row>
    <row r="45" spans="1:12" ht="16.5">
      <c r="B45" s="95" t="s">
        <v>76</v>
      </c>
      <c r="C45" s="251" t="s">
        <v>95</v>
      </c>
      <c r="D45" s="62"/>
      <c r="E45" s="252"/>
      <c r="F45" s="454"/>
      <c r="G45" s="465"/>
    </row>
    <row r="46" spans="1:12" ht="17.25" thickBot="1">
      <c r="B46" s="95" t="s">
        <v>76</v>
      </c>
      <c r="C46" s="253" t="s">
        <v>96</v>
      </c>
      <c r="D46" s="67"/>
      <c r="E46" s="254" t="s">
        <v>97</v>
      </c>
      <c r="F46" s="460"/>
      <c r="G46" s="466"/>
    </row>
    <row r="47" spans="1:12" s="87" customFormat="1" ht="17.25" thickBot="1">
      <c r="A47" s="78"/>
      <c r="B47" s="95" t="s">
        <v>76</v>
      </c>
      <c r="C47" s="255" t="s">
        <v>98</v>
      </c>
      <c r="D47" s="67"/>
      <c r="E47" s="118"/>
      <c r="F47" s="67"/>
      <c r="G47" s="117"/>
    </row>
    <row r="48" spans="1:12" ht="15.75" customHeight="1">
      <c r="B48" s="95" t="s">
        <v>76</v>
      </c>
      <c r="C48" s="244" t="s">
        <v>99</v>
      </c>
      <c r="D48" s="62"/>
      <c r="E48" s="237" t="s">
        <v>59</v>
      </c>
      <c r="F48" s="62"/>
      <c r="G48" s="103"/>
    </row>
    <row r="49" spans="1:28" s="95" customFormat="1" ht="16.5">
      <c r="A49" s="78"/>
      <c r="C49" s="244" t="s">
        <v>100</v>
      </c>
      <c r="D49" s="62"/>
      <c r="E49" s="237" t="s">
        <v>59</v>
      </c>
      <c r="F49" s="62"/>
      <c r="G49" s="103"/>
    </row>
    <row r="50" spans="1:28" s="95" customFormat="1" ht="15.75" customHeight="1">
      <c r="A50" s="78"/>
      <c r="C50" s="244" t="s">
        <v>101</v>
      </c>
      <c r="D50" s="62"/>
      <c r="E50" s="237" t="s">
        <v>59</v>
      </c>
      <c r="F50" s="62"/>
      <c r="G50" s="103"/>
    </row>
    <row r="51" spans="1:28" ht="17.25" thickBot="1">
      <c r="B51" s="95"/>
      <c r="C51" s="256" t="s">
        <v>102</v>
      </c>
      <c r="D51" s="67"/>
      <c r="E51" s="245" t="s">
        <v>103</v>
      </c>
      <c r="F51" s="67"/>
      <c r="G51" s="117"/>
    </row>
    <row r="52" spans="1:28" ht="17.25" thickBot="1">
      <c r="B52" s="95" t="s">
        <v>104</v>
      </c>
      <c r="C52" s="119" t="s">
        <v>105</v>
      </c>
      <c r="D52" s="120"/>
      <c r="E52" s="121"/>
      <c r="F52" s="120"/>
      <c r="G52" s="120"/>
    </row>
    <row r="53" spans="1:28" ht="16.5">
      <c r="B53" s="95" t="s">
        <v>104</v>
      </c>
      <c r="C53" s="96" t="s">
        <v>106</v>
      </c>
      <c r="D53" s="62"/>
      <c r="E53" s="97" t="s">
        <v>107</v>
      </c>
      <c r="F53" s="62"/>
      <c r="G53" s="98"/>
    </row>
    <row r="54" spans="1:28" s="95" customFormat="1" ht="16.5">
      <c r="A54" s="78"/>
      <c r="B54" s="78"/>
      <c r="C54" s="96" t="s">
        <v>108</v>
      </c>
      <c r="D54" s="62"/>
      <c r="E54" s="97" t="s">
        <v>109</v>
      </c>
      <c r="F54" s="62"/>
      <c r="G54" s="98"/>
    </row>
    <row r="55" spans="1:28" s="95" customFormat="1" ht="16.5">
      <c r="A55" s="78"/>
      <c r="B55" s="78"/>
      <c r="C55" s="96" t="s">
        <v>110</v>
      </c>
      <c r="D55" s="62"/>
      <c r="E55" s="435" t="s">
        <v>111</v>
      </c>
      <c r="F55" s="62"/>
      <c r="G55" s="98"/>
    </row>
    <row r="56" spans="1:28" ht="15" customHeight="1" thickBot="1">
      <c r="C56" s="257"/>
      <c r="D56" s="258"/>
      <c r="E56" s="259"/>
      <c r="F56" s="258"/>
      <c r="G56" s="260"/>
    </row>
    <row r="57" spans="1:28" ht="17.25" thickBot="1">
      <c r="C57" s="529" t="s">
        <v>112</v>
      </c>
      <c r="D57" s="529"/>
      <c r="E57" s="529"/>
      <c r="F57" s="529"/>
      <c r="G57" s="529"/>
    </row>
    <row r="58" spans="1:28" s="95" customFormat="1" ht="17.25" thickBot="1">
      <c r="A58" s="454"/>
      <c r="B58" s="454"/>
      <c r="C58" s="530" t="s">
        <v>113</v>
      </c>
      <c r="D58" s="531"/>
      <c r="E58" s="531"/>
      <c r="F58" s="531"/>
      <c r="G58" s="532"/>
    </row>
    <row r="59" spans="1:28" ht="17.25" thickBot="1">
      <c r="A59" s="454"/>
      <c r="B59" s="454"/>
      <c r="C59" s="533" t="s">
        <v>114</v>
      </c>
      <c r="D59" s="534"/>
      <c r="E59" s="534"/>
      <c r="F59" s="534"/>
      <c r="G59" s="535"/>
    </row>
    <row r="60" spans="1:28" ht="17.25" thickBot="1">
      <c r="A60" s="454"/>
      <c r="B60" s="454"/>
      <c r="C60" s="536"/>
      <c r="D60" s="536"/>
      <c r="E60" s="536"/>
      <c r="F60" s="536"/>
      <c r="G60" s="536"/>
    </row>
    <row r="61" spans="1:28" ht="16.5">
      <c r="A61" s="454"/>
      <c r="B61" s="454"/>
      <c r="C61" s="537" t="s">
        <v>30</v>
      </c>
      <c r="D61" s="537"/>
      <c r="E61" s="537"/>
      <c r="F61" s="537"/>
      <c r="G61" s="537"/>
    </row>
    <row r="62" spans="1:28" s="95" customFormat="1" ht="16.5" customHeight="1">
      <c r="A62" s="454"/>
      <c r="B62" s="454"/>
      <c r="C62" s="520" t="s">
        <v>31</v>
      </c>
      <c r="D62" s="520"/>
      <c r="E62" s="520"/>
      <c r="F62" s="520"/>
      <c r="G62" s="520"/>
    </row>
    <row r="63" spans="1:28" s="4" customFormat="1" ht="15.75">
      <c r="A63" s="454"/>
      <c r="B63" s="62" t="s">
        <v>32</v>
      </c>
      <c r="C63" s="539" t="s">
        <v>33</v>
      </c>
      <c r="D63" s="539"/>
      <c r="E63" s="539"/>
      <c r="F63" s="539"/>
      <c r="G63" s="539"/>
      <c r="H63" s="454"/>
      <c r="I63" s="454"/>
      <c r="J63" s="454"/>
      <c r="K63" s="454"/>
      <c r="L63" s="454"/>
      <c r="M63" s="454"/>
      <c r="N63" s="454"/>
      <c r="O63" s="454"/>
      <c r="P63" s="454"/>
      <c r="Q63" s="454"/>
      <c r="R63" s="454"/>
      <c r="S63" s="454"/>
      <c r="T63" s="454"/>
      <c r="U63" s="454"/>
      <c r="V63" s="454"/>
      <c r="W63" s="454"/>
      <c r="X63" s="454"/>
      <c r="Y63" s="454"/>
      <c r="Z63" s="454"/>
      <c r="AA63" s="454"/>
      <c r="AB63" s="454"/>
    </row>
    <row r="64" spans="1:28" s="4" customFormat="1" ht="16.5">
      <c r="A64" s="78"/>
      <c r="B64" s="78"/>
      <c r="C64" s="122"/>
      <c r="D64" s="95"/>
      <c r="E64" s="122"/>
      <c r="F64" s="95"/>
      <c r="G64" s="95"/>
      <c r="H64" s="454"/>
      <c r="I64" s="454"/>
      <c r="J64" s="454"/>
      <c r="K64" s="454"/>
      <c r="L64" s="454"/>
      <c r="M64" s="454"/>
      <c r="N64" s="454"/>
      <c r="O64" s="454"/>
      <c r="P64" s="454"/>
      <c r="Q64" s="454"/>
      <c r="R64" s="454"/>
      <c r="S64" s="454"/>
      <c r="T64" s="454"/>
      <c r="U64" s="454"/>
      <c r="V64" s="454"/>
      <c r="W64" s="454"/>
      <c r="X64" s="454"/>
      <c r="Y64" s="454"/>
      <c r="Z64" s="454"/>
      <c r="AA64" s="454"/>
      <c r="AB64" s="454"/>
    </row>
    <row r="65" spans="1:28" s="4" customFormat="1" ht="16.5">
      <c r="A65" s="78"/>
      <c r="B65" s="78"/>
      <c r="C65" s="123"/>
      <c r="D65" s="123"/>
      <c r="E65" s="123"/>
      <c r="F65" s="123"/>
      <c r="G65" s="78"/>
      <c r="H65" s="454"/>
      <c r="I65" s="454"/>
      <c r="J65" s="454"/>
      <c r="K65" s="454"/>
      <c r="L65" s="454"/>
      <c r="M65" s="454"/>
      <c r="N65" s="454"/>
      <c r="O65" s="454"/>
      <c r="P65" s="454"/>
      <c r="Q65" s="454"/>
      <c r="R65" s="454"/>
      <c r="S65" s="454"/>
      <c r="T65" s="454"/>
      <c r="U65" s="454"/>
      <c r="V65" s="454"/>
      <c r="W65" s="454"/>
      <c r="X65" s="454"/>
      <c r="Y65" s="454"/>
      <c r="Z65" s="454"/>
      <c r="AA65" s="454"/>
      <c r="AB65" s="454"/>
    </row>
    <row r="66" spans="1:28" s="4" customFormat="1" ht="18.75" customHeight="1">
      <c r="A66" s="78"/>
      <c r="B66" s="78"/>
      <c r="C66" s="78"/>
      <c r="D66" s="78"/>
      <c r="E66" s="78"/>
      <c r="F66" s="78"/>
      <c r="G66" s="78"/>
      <c r="H66" s="454"/>
      <c r="I66" s="454"/>
      <c r="J66" s="454"/>
      <c r="K66" s="454"/>
      <c r="L66" s="454"/>
      <c r="M66" s="454"/>
      <c r="N66" s="454"/>
      <c r="O66" s="454"/>
      <c r="P66" s="454"/>
      <c r="Q66" s="454"/>
      <c r="R66" s="454"/>
      <c r="S66" s="454"/>
      <c r="T66" s="454"/>
      <c r="U66" s="454"/>
      <c r="V66" s="454"/>
      <c r="W66" s="454"/>
      <c r="X66" s="454"/>
      <c r="Y66" s="454"/>
      <c r="Z66" s="454"/>
      <c r="AA66" s="454"/>
      <c r="AB66" s="454"/>
    </row>
    <row r="67" spans="1:28" s="4" customFormat="1" ht="16.5">
      <c r="A67" s="78"/>
      <c r="B67" s="78"/>
      <c r="C67" s="540"/>
      <c r="D67" s="540"/>
      <c r="E67" s="540"/>
      <c r="F67" s="540"/>
      <c r="G67" s="540"/>
      <c r="H67" s="454"/>
      <c r="I67" s="454"/>
      <c r="J67" s="454"/>
      <c r="K67" s="454"/>
      <c r="L67" s="454"/>
      <c r="M67" s="454"/>
      <c r="N67" s="454"/>
      <c r="O67" s="454"/>
      <c r="P67" s="454"/>
      <c r="Q67" s="454"/>
      <c r="R67" s="454"/>
      <c r="S67" s="454"/>
      <c r="T67" s="454"/>
      <c r="U67" s="454"/>
      <c r="V67" s="454"/>
      <c r="W67" s="454"/>
      <c r="X67" s="454"/>
      <c r="Y67" s="454"/>
      <c r="Z67" s="454"/>
      <c r="AA67" s="454"/>
      <c r="AB67" s="454"/>
    </row>
    <row r="68" spans="1:28" s="4" customFormat="1" ht="16.5">
      <c r="A68" s="78"/>
      <c r="B68" s="78"/>
      <c r="C68" s="540"/>
      <c r="D68" s="540"/>
      <c r="E68" s="540"/>
      <c r="F68" s="540"/>
      <c r="G68" s="540"/>
      <c r="H68" s="454"/>
      <c r="I68" s="454"/>
      <c r="J68" s="454"/>
      <c r="K68" s="454"/>
      <c r="L68" s="454"/>
      <c r="M68" s="454"/>
      <c r="N68" s="454"/>
      <c r="O68" s="454"/>
      <c r="P68" s="454"/>
      <c r="Q68" s="454"/>
      <c r="R68" s="454"/>
      <c r="S68" s="454"/>
      <c r="T68" s="454"/>
      <c r="U68" s="454"/>
      <c r="V68" s="454"/>
      <c r="W68" s="454"/>
      <c r="X68" s="454"/>
      <c r="Y68" s="454"/>
      <c r="Z68" s="454"/>
      <c r="AA68" s="454"/>
      <c r="AB68" s="454"/>
    </row>
    <row r="69" spans="1:28" ht="16.5">
      <c r="C69" s="540"/>
      <c r="D69" s="540"/>
      <c r="E69" s="540"/>
      <c r="F69" s="540"/>
      <c r="G69" s="540"/>
    </row>
    <row r="70" spans="1:28" ht="15" customHeight="1">
      <c r="C70" s="540"/>
      <c r="D70" s="540"/>
      <c r="E70" s="540"/>
      <c r="F70" s="540"/>
      <c r="G70" s="540"/>
    </row>
    <row r="71" spans="1:28" ht="15" customHeight="1">
      <c r="C71" s="123"/>
      <c r="D71" s="123"/>
      <c r="E71" s="123"/>
      <c r="F71" s="123"/>
    </row>
    <row r="72" spans="1:28" ht="16.5">
      <c r="C72" s="538"/>
      <c r="D72" s="538"/>
      <c r="E72" s="538"/>
    </row>
    <row r="73" spans="1:28" ht="16.5">
      <c r="C73" s="538"/>
      <c r="D73" s="538"/>
      <c r="E73" s="538"/>
    </row>
    <row r="74" spans="1:28" ht="18.75" customHeight="1"/>
    <row r="75" spans="1:28" ht="16.5"/>
    <row r="76" spans="1:28" ht="16.5"/>
    <row r="77" spans="1:28" ht="16.5"/>
    <row r="78" spans="1:28" ht="16.5"/>
    <row r="79" spans="1:28" ht="16.5"/>
    <row r="80" spans="1:28" ht="16.5"/>
    <row r="81" ht="16.5"/>
    <row r="82" ht="16.5"/>
    <row r="83" ht="16.5"/>
    <row r="84" ht="16.5"/>
    <row r="85" ht="16.5"/>
    <row r="86" ht="16.5"/>
    <row r="87" ht="16.5"/>
    <row r="88" ht="16.5"/>
    <row r="89" ht="16.5"/>
    <row r="90" ht="16.5"/>
    <row r="91" ht="16.5"/>
    <row r="92" ht="16.5"/>
    <row r="93" ht="16.5"/>
    <row r="94" ht="16.5"/>
    <row r="95" ht="16.5"/>
  </sheetData>
  <sheetProtection selectLockedCells="1"/>
  <dataConsolidate/>
  <mergeCells count="19">
    <mergeCell ref="C73:E73"/>
    <mergeCell ref="C63:G63"/>
    <mergeCell ref="C67:G67"/>
    <mergeCell ref="C68:G68"/>
    <mergeCell ref="C69:G69"/>
    <mergeCell ref="C70:G70"/>
    <mergeCell ref="C72:E72"/>
    <mergeCell ref="C62:G62"/>
    <mergeCell ref="C2:G2"/>
    <mergeCell ref="C3:G3"/>
    <mergeCell ref="C4:G4"/>
    <mergeCell ref="C5:G5"/>
    <mergeCell ref="C6:G6"/>
    <mergeCell ref="C7:G7"/>
    <mergeCell ref="C57:G57"/>
    <mergeCell ref="C58:G58"/>
    <mergeCell ref="C59:G59"/>
    <mergeCell ref="C60:G60"/>
    <mergeCell ref="C61:G61"/>
  </mergeCells>
  <hyperlinks>
    <hyperlink ref="C44" r:id="rId1" display="Reporting currency (ISO-4217)" xr:uid="{00000000-0004-0000-0100-000000000000}"/>
    <hyperlink ref="C47" r:id="rId2" location="r4-7" xr:uid="{00000000-0004-0000-0100-000001000000}"/>
    <hyperlink ref="C32" r:id="rId3" location="r7-2" display="Public debate (Requirement 7.1)" xr:uid="{00000000-0004-0000-0100-000002000000}"/>
    <hyperlink ref="E34" r:id="rId4" xr:uid="{00000000-0004-0000-0100-000003000000}"/>
    <hyperlink ref="E55" r:id="rId5" xr:uid="{00000000-0004-0000-0100-000004000000}"/>
  </hyperlinks>
  <pageMargins left="0.25" right="0.25" top="0.75" bottom="0.75" header="0.3" footer="0.3"/>
  <pageSetup paperSize="8" fitToHeight="0" orientation="landscape" horizontalDpi="2400" verticalDpi="2400"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2"/>
  </sheetPr>
  <dimension ref="A1:S15"/>
  <sheetViews>
    <sheetView topLeftCell="A10" zoomScaleNormal="100" workbookViewId="0">
      <selection activeCell="H13" sqref="H13"/>
    </sheetView>
  </sheetViews>
  <sheetFormatPr defaultColWidth="10.5" defaultRowHeight="16.5"/>
  <cols>
    <col min="1" max="1" width="14.875" style="150" customWidth="1"/>
    <col min="2" max="2" width="48" style="150" customWidth="1"/>
    <col min="3" max="3" width="3" style="150" customWidth="1"/>
    <col min="4" max="4" width="30.375" style="150" customWidth="1"/>
    <col min="5" max="5" width="3" style="150" customWidth="1"/>
    <col min="6" max="6" width="30.375" style="150" customWidth="1"/>
    <col min="7" max="7" width="3" style="150" customWidth="1"/>
    <col min="8" max="8" width="30.375" style="150" customWidth="1"/>
    <col min="9" max="9" width="3"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65" t="s">
        <v>1241</v>
      </c>
      <c r="B1" s="262"/>
      <c r="C1" s="262"/>
      <c r="D1" s="262"/>
    </row>
    <row r="3" spans="1:19" s="26" customFormat="1" ht="173.25">
      <c r="A3" s="446" t="s">
        <v>1242</v>
      </c>
      <c r="B3" s="347" t="s">
        <v>1243</v>
      </c>
      <c r="D3" s="336" t="s">
        <v>522</v>
      </c>
      <c r="F3" s="40"/>
      <c r="H3" s="40"/>
      <c r="J3" s="467"/>
      <c r="L3" s="468" t="s">
        <v>1244</v>
      </c>
      <c r="N3" s="468" t="s">
        <v>1245</v>
      </c>
      <c r="P3" s="468" t="s">
        <v>1246</v>
      </c>
      <c r="R3" s="469"/>
    </row>
    <row r="4" spans="1:19" s="25" customFormat="1" ht="19.5">
      <c r="A4" s="38"/>
      <c r="B4" s="31"/>
      <c r="D4" s="31"/>
      <c r="F4" s="31"/>
      <c r="H4" s="31"/>
      <c r="J4" s="32"/>
      <c r="L4" s="32"/>
    </row>
    <row r="5" spans="1:19" s="36" customFormat="1" ht="97.5">
      <c r="A5" s="34"/>
      <c r="B5" s="35"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38"/>
      <c r="B6" s="31"/>
      <c r="D6" s="31"/>
      <c r="F6" s="31"/>
      <c r="H6" s="31"/>
      <c r="J6" s="32"/>
      <c r="L6" s="32"/>
      <c r="N6" s="32"/>
      <c r="P6" s="32"/>
      <c r="R6" s="32"/>
    </row>
    <row r="7" spans="1:19" s="26" customFormat="1" ht="47.25">
      <c r="A7" s="446" t="s">
        <v>175</v>
      </c>
      <c r="B7" s="337" t="s">
        <v>1247</v>
      </c>
      <c r="C7" s="269"/>
      <c r="D7" s="379" t="s">
        <v>177</v>
      </c>
      <c r="E7" s="339"/>
      <c r="F7" s="382" t="s">
        <v>1248</v>
      </c>
      <c r="G7" s="269"/>
      <c r="H7" s="383" t="s">
        <v>1249</v>
      </c>
      <c r="J7" s="467"/>
      <c r="L7" s="469"/>
      <c r="M7" s="25"/>
      <c r="N7" s="469"/>
      <c r="O7" s="25"/>
      <c r="P7" s="469"/>
      <c r="Q7" s="25"/>
      <c r="R7" s="469"/>
    </row>
    <row r="8" spans="1:19" s="25" customFormat="1" ht="19.5">
      <c r="A8" s="38"/>
      <c r="B8" s="341"/>
      <c r="C8" s="267"/>
      <c r="D8" s="342"/>
      <c r="E8" s="343"/>
      <c r="F8" s="342"/>
      <c r="G8" s="267"/>
      <c r="H8" s="342"/>
      <c r="J8" s="32"/>
      <c r="L8" s="32"/>
      <c r="N8" s="32"/>
      <c r="P8" s="32"/>
      <c r="R8" s="32"/>
    </row>
    <row r="9" spans="1:19" s="7" customFormat="1" ht="33">
      <c r="A9" s="478"/>
      <c r="B9" s="276" t="s">
        <v>1250</v>
      </c>
      <c r="C9" s="264"/>
      <c r="D9" s="379" t="s">
        <v>177</v>
      </c>
      <c r="E9" s="344"/>
      <c r="F9" s="382" t="s">
        <v>1248</v>
      </c>
      <c r="G9" s="267"/>
      <c r="H9" s="383" t="s">
        <v>1251</v>
      </c>
      <c r="I9" s="25"/>
      <c r="J9" s="544"/>
      <c r="K9" s="25"/>
      <c r="L9" s="469"/>
      <c r="M9" s="25"/>
      <c r="N9" s="469"/>
      <c r="O9" s="25"/>
      <c r="P9" s="469"/>
      <c r="Q9" s="25"/>
      <c r="R9" s="469"/>
      <c r="S9" s="25"/>
    </row>
    <row r="10" spans="1:19" s="7" customFormat="1" ht="33">
      <c r="A10" s="478"/>
      <c r="B10" s="333" t="s">
        <v>1252</v>
      </c>
      <c r="C10" s="264"/>
      <c r="D10" s="380">
        <v>1728921.64</v>
      </c>
      <c r="E10" s="344"/>
      <c r="F10" s="379" t="s">
        <v>499</v>
      </c>
      <c r="G10" s="269"/>
      <c r="H10" s="383" t="s">
        <v>1253</v>
      </c>
      <c r="I10" s="26"/>
      <c r="J10" s="568"/>
      <c r="K10" s="26"/>
      <c r="L10" s="469"/>
      <c r="M10" s="26"/>
      <c r="N10" s="469"/>
      <c r="O10" s="26"/>
      <c r="P10" s="469"/>
      <c r="Q10" s="26"/>
      <c r="R10" s="469"/>
      <c r="S10" s="26"/>
    </row>
    <row r="11" spans="1:19" s="7" customFormat="1" ht="66">
      <c r="A11" s="478"/>
      <c r="B11" s="333" t="s">
        <v>1254</v>
      </c>
      <c r="C11" s="264"/>
      <c r="D11" s="381" t="s">
        <v>177</v>
      </c>
      <c r="E11" s="344"/>
      <c r="F11" s="382" t="s">
        <v>1255</v>
      </c>
      <c r="G11" s="269"/>
      <c r="H11" s="382" t="s">
        <v>1256</v>
      </c>
      <c r="I11" s="26"/>
      <c r="J11" s="568"/>
      <c r="K11" s="26"/>
      <c r="L11" s="469"/>
      <c r="M11" s="26"/>
      <c r="N11" s="469"/>
      <c r="O11" s="26"/>
      <c r="P11" s="469"/>
      <c r="Q11" s="26"/>
      <c r="R11" s="469"/>
      <c r="S11" s="26"/>
    </row>
    <row r="12" spans="1:19" s="7" customFormat="1" ht="157.5">
      <c r="A12" s="478"/>
      <c r="B12" s="333" t="s">
        <v>1257</v>
      </c>
      <c r="C12" s="264"/>
      <c r="D12" s="381" t="s">
        <v>59</v>
      </c>
      <c r="E12" s="344"/>
      <c r="F12" s="382" t="s">
        <v>1255</v>
      </c>
      <c r="G12" s="269"/>
      <c r="H12" s="383" t="s">
        <v>1258</v>
      </c>
      <c r="I12" s="26"/>
      <c r="J12" s="568"/>
      <c r="K12" s="26"/>
      <c r="L12" s="468" t="s">
        <v>1259</v>
      </c>
      <c r="M12" s="26"/>
      <c r="N12" s="468" t="s">
        <v>1260</v>
      </c>
      <c r="O12" s="26"/>
      <c r="P12" s="468" t="s">
        <v>1261</v>
      </c>
      <c r="Q12" s="26"/>
      <c r="R12" s="469"/>
      <c r="S12" s="26"/>
    </row>
    <row r="13" spans="1:19" s="7" customFormat="1" ht="393.75">
      <c r="A13" s="478"/>
      <c r="B13" s="333" t="s">
        <v>1262</v>
      </c>
      <c r="C13" s="264"/>
      <c r="D13" s="379" t="s">
        <v>177</v>
      </c>
      <c r="E13" s="344"/>
      <c r="F13" s="382"/>
      <c r="G13" s="269"/>
      <c r="H13" s="265"/>
      <c r="I13" s="26"/>
      <c r="J13" s="569"/>
      <c r="K13" s="26"/>
      <c r="L13" s="468" t="s">
        <v>1263</v>
      </c>
      <c r="M13" s="26"/>
      <c r="N13" s="469"/>
      <c r="O13" s="26"/>
      <c r="P13" s="468" t="s">
        <v>1264</v>
      </c>
      <c r="Q13" s="26"/>
      <c r="R13" s="469"/>
      <c r="S13" s="26"/>
    </row>
    <row r="14" spans="1:19" s="152" customFormat="1">
      <c r="A14" s="151"/>
      <c r="B14" s="345"/>
    </row>
    <row r="15" spans="1:19">
      <c r="A15" s="346" t="s">
        <v>1265</v>
      </c>
      <c r="B15" s="262"/>
      <c r="C15" s="262"/>
      <c r="D15" s="262"/>
      <c r="E15" s="262"/>
    </row>
  </sheetData>
  <mergeCells count="1">
    <mergeCell ref="J9:J13"/>
  </mergeCells>
  <pageMargins left="0.7" right="0.7" top="0.75" bottom="0.75" header="0.3" footer="0.3"/>
  <pageSetup paperSize="8"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2"/>
  </sheetPr>
  <dimension ref="A1:S12"/>
  <sheetViews>
    <sheetView topLeftCell="E12" zoomScaleNormal="100" workbookViewId="0">
      <selection activeCell="L17" sqref="L17"/>
    </sheetView>
  </sheetViews>
  <sheetFormatPr defaultColWidth="10.5" defaultRowHeight="16.5"/>
  <cols>
    <col min="1" max="1" width="17.875" style="150" customWidth="1"/>
    <col min="2" max="2" width="44" style="150" customWidth="1"/>
    <col min="3" max="3" width="3" style="150" customWidth="1"/>
    <col min="4" max="4" width="25.875" style="150" customWidth="1"/>
    <col min="5" max="5" width="3" style="150" customWidth="1"/>
    <col min="6" max="6" width="25.875" style="150" customWidth="1"/>
    <col min="7" max="7" width="3" style="150" customWidth="1"/>
    <col min="8" max="8" width="27.625" style="150" customWidth="1"/>
    <col min="9" max="9" width="3"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65" t="s">
        <v>1266</v>
      </c>
      <c r="B1" s="262"/>
      <c r="C1" s="262"/>
    </row>
    <row r="3" spans="1:19" s="26" customFormat="1" ht="157.5">
      <c r="A3" s="446" t="s">
        <v>1267</v>
      </c>
      <c r="B3" s="347" t="s">
        <v>1268</v>
      </c>
      <c r="D3" s="348" t="s">
        <v>1269</v>
      </c>
      <c r="F3" s="40"/>
      <c r="H3" s="40"/>
      <c r="J3" s="467"/>
      <c r="L3" s="468" t="s">
        <v>1270</v>
      </c>
      <c r="N3" s="469"/>
      <c r="P3" s="469"/>
      <c r="R3" s="469"/>
    </row>
    <row r="4" spans="1:19" s="25" customFormat="1" ht="19.5">
      <c r="A4" s="38"/>
      <c r="B4" s="31"/>
      <c r="D4" s="31"/>
      <c r="F4" s="31"/>
      <c r="H4" s="31"/>
      <c r="J4" s="32"/>
      <c r="L4" s="32"/>
    </row>
    <row r="5" spans="1:19" s="36" customFormat="1" ht="97.5">
      <c r="A5" s="34"/>
      <c r="B5" s="35"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38"/>
      <c r="B6" s="31"/>
      <c r="D6" s="31"/>
      <c r="F6" s="31"/>
      <c r="H6" s="31"/>
      <c r="J6" s="32"/>
      <c r="L6" s="32"/>
      <c r="N6" s="32"/>
      <c r="P6" s="32"/>
      <c r="R6" s="32"/>
    </row>
    <row r="7" spans="1:19" s="25" customFormat="1" ht="299.25">
      <c r="A7" s="38"/>
      <c r="B7" s="349" t="s">
        <v>1271</v>
      </c>
      <c r="C7" s="420"/>
      <c r="D7" s="385" t="s">
        <v>177</v>
      </c>
      <c r="E7" s="350"/>
      <c r="F7" s="386" t="s">
        <v>1272</v>
      </c>
      <c r="G7" s="420"/>
      <c r="H7" s="388" t="s">
        <v>1273</v>
      </c>
      <c r="J7" s="544"/>
      <c r="L7" s="468" t="s">
        <v>1274</v>
      </c>
      <c r="N7" s="468" t="s">
        <v>1275</v>
      </c>
      <c r="P7" s="468" t="s">
        <v>1276</v>
      </c>
      <c r="R7" s="469"/>
    </row>
    <row r="8" spans="1:19" s="25" customFormat="1" ht="110.25">
      <c r="A8" s="38"/>
      <c r="B8" s="351" t="s">
        <v>1277</v>
      </c>
      <c r="C8" s="420"/>
      <c r="D8" s="385" t="s">
        <v>177</v>
      </c>
      <c r="E8" s="350"/>
      <c r="F8" s="387" t="s">
        <v>1278</v>
      </c>
      <c r="G8" s="420"/>
      <c r="H8" s="385" t="str">
        <f>IF(F8=[2]Lists!$K$4,"&lt; Input URL to data source &gt;",IF(F8=[2]Lists!$K$5,"&lt; Reference section in EITI Report or URL &gt;",IF(F8=[2]Lists!$K$6,"&lt; Reference evidence of non-applicability &gt;","")))</f>
        <v/>
      </c>
      <c r="J8" s="568"/>
      <c r="L8" s="468" t="s">
        <v>1279</v>
      </c>
      <c r="N8" s="469"/>
      <c r="P8" s="469"/>
      <c r="R8" s="469"/>
    </row>
    <row r="9" spans="1:19" s="25" customFormat="1" ht="58.5">
      <c r="A9" s="38"/>
      <c r="B9" s="351" t="s">
        <v>1280</v>
      </c>
      <c r="C9" s="420"/>
      <c r="D9" s="385" t="s">
        <v>177</v>
      </c>
      <c r="E9" s="350"/>
      <c r="F9" s="387" t="s">
        <v>1278</v>
      </c>
      <c r="G9" s="420"/>
      <c r="H9" s="385" t="str">
        <f>IF(F9=[2]Lists!$K$4,"&lt; Input URL to data source &gt;",IF(F9=[2]Lists!$K$5,"&lt; Reference section in EITI Report or URL &gt;",IF(F9=[2]Lists!$K$6,"&lt; Reference evidence of non-applicability &gt;","")))</f>
        <v/>
      </c>
      <c r="J9" s="568"/>
      <c r="L9" s="468"/>
      <c r="N9" s="469"/>
      <c r="P9" s="469"/>
      <c r="R9" s="469"/>
    </row>
    <row r="10" spans="1:19" s="25" customFormat="1" ht="97.5">
      <c r="A10" s="38"/>
      <c r="B10" s="351" t="s">
        <v>1281</v>
      </c>
      <c r="C10" s="420"/>
      <c r="D10" s="385" t="s">
        <v>1110</v>
      </c>
      <c r="E10" s="350"/>
      <c r="F10" s="387" t="s">
        <v>1278</v>
      </c>
      <c r="G10" s="420"/>
      <c r="H10" s="385" t="str">
        <f>IF(F10=[2]Lists!$K$4,"&lt; Input URL to data source &gt;",IF(F10=[2]Lists!$K$5,"&lt; Reference section in EITI Report or URL &gt;",IF(F10=[2]Lists!$K$6,"&lt; Reference evidence of non-applicability &gt;","")))</f>
        <v/>
      </c>
      <c r="J10" s="568"/>
      <c r="L10" s="469"/>
      <c r="N10" s="469"/>
      <c r="P10" s="469"/>
      <c r="R10" s="469"/>
    </row>
    <row r="11" spans="1:19" s="25" customFormat="1" ht="126">
      <c r="A11" s="38"/>
      <c r="B11" s="351" t="s">
        <v>1282</v>
      </c>
      <c r="C11" s="420"/>
      <c r="D11" s="385" t="s">
        <v>177</v>
      </c>
      <c r="E11" s="350"/>
      <c r="F11" s="387" t="s">
        <v>1278</v>
      </c>
      <c r="G11" s="420"/>
      <c r="H11" s="385" t="str">
        <f>IF(F11=[2]Lists!$K$4,"&lt; Input URL to data source &gt;",IF(F11=[2]Lists!$K$5,"&lt; Reference section in EITI Report or URL &gt;",IF(F11=[2]Lists!$K$6,"&lt; Reference evidence of non-applicability &gt;","")))</f>
        <v/>
      </c>
      <c r="J11" s="569"/>
      <c r="L11" s="468" t="s">
        <v>1283</v>
      </c>
      <c r="N11" s="468" t="s">
        <v>1284</v>
      </c>
      <c r="P11" s="468" t="s">
        <v>1285</v>
      </c>
      <c r="R11" s="469"/>
    </row>
    <row r="12" spans="1:19" s="152" customFormat="1" ht="409.6">
      <c r="A12" s="151"/>
      <c r="B12" s="349" t="s">
        <v>1286</v>
      </c>
      <c r="C12" s="352"/>
      <c r="D12" s="389" t="s">
        <v>59</v>
      </c>
      <c r="E12" s="353"/>
      <c r="F12" s="390">
        <v>0.79349999999999998</v>
      </c>
      <c r="G12" s="352"/>
      <c r="H12" s="391" t="s">
        <v>1287</v>
      </c>
      <c r="L12" s="514" t="s">
        <v>1288</v>
      </c>
      <c r="N12" s="468" t="s">
        <v>1289</v>
      </c>
      <c r="P12" s="405" t="s">
        <v>1290</v>
      </c>
      <c r="R12" s="384"/>
    </row>
  </sheetData>
  <mergeCells count="1">
    <mergeCell ref="J7:J11"/>
  </mergeCells>
  <pageMargins left="0.7" right="0.7" top="0.75" bottom="0.75" header="0.3" footer="0.3"/>
  <pageSetup paperSize="8"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2"/>
  </sheetPr>
  <dimension ref="A1:S10"/>
  <sheetViews>
    <sheetView zoomScaleNormal="100" workbookViewId="0">
      <selection activeCell="N3" sqref="N3"/>
    </sheetView>
  </sheetViews>
  <sheetFormatPr defaultColWidth="10.5" defaultRowHeight="16.5"/>
  <cols>
    <col min="1" max="1" width="17.5" style="150" customWidth="1"/>
    <col min="2" max="2" width="38" style="150" customWidth="1"/>
    <col min="3" max="3" width="3.375" style="150" customWidth="1"/>
    <col min="4" max="4" width="26" style="150" customWidth="1"/>
    <col min="5" max="5" width="3.375" style="150" customWidth="1"/>
    <col min="6" max="6" width="26" style="150" customWidth="1"/>
    <col min="7" max="7" width="3.375" style="150" customWidth="1"/>
    <col min="8" max="8" width="26" style="150" customWidth="1"/>
    <col min="9" max="9" width="3.375"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65" t="s">
        <v>1291</v>
      </c>
      <c r="B1" s="262"/>
    </row>
    <row r="3" spans="1:19" s="26" customFormat="1" ht="110.25">
      <c r="A3" s="446" t="s">
        <v>1292</v>
      </c>
      <c r="B3" s="347" t="s">
        <v>1293</v>
      </c>
      <c r="D3" s="348" t="s">
        <v>1294</v>
      </c>
      <c r="F3" s="40"/>
      <c r="H3" s="40"/>
      <c r="J3" s="467"/>
      <c r="L3" s="468" t="s">
        <v>1295</v>
      </c>
      <c r="N3" s="404" t="s">
        <v>1296</v>
      </c>
      <c r="P3" s="469"/>
      <c r="R3" s="469"/>
    </row>
    <row r="4" spans="1:19" s="25" customFormat="1" ht="19.5">
      <c r="A4" s="38"/>
      <c r="B4" s="31"/>
      <c r="D4" s="273"/>
      <c r="F4" s="31"/>
      <c r="H4" s="31"/>
      <c r="J4" s="32"/>
      <c r="L4" s="32"/>
    </row>
    <row r="5" spans="1:19" s="36" customFormat="1" ht="97.5">
      <c r="A5" s="34"/>
      <c r="B5" s="35" t="s">
        <v>120</v>
      </c>
      <c r="D5" s="354"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38"/>
      <c r="B6" s="31"/>
      <c r="D6" s="273"/>
      <c r="F6" s="31"/>
      <c r="H6" s="31"/>
      <c r="J6" s="32"/>
      <c r="L6" s="32"/>
      <c r="N6" s="32"/>
      <c r="P6" s="32"/>
      <c r="R6" s="32"/>
    </row>
    <row r="7" spans="1:19" s="7" customFormat="1" ht="42" customHeight="1">
      <c r="A7" s="478"/>
      <c r="B7" s="340" t="s">
        <v>1297</v>
      </c>
      <c r="C7" s="264"/>
      <c r="D7" s="338" t="s">
        <v>1298</v>
      </c>
      <c r="E7" s="355"/>
      <c r="F7" s="265" t="s">
        <v>1168</v>
      </c>
      <c r="G7" s="25"/>
      <c r="H7" s="8" t="str">
        <f>IF(F7=[2]Lists!$K$4,"&lt; Input URL to data source &gt;",IF(F7=[2]Lists!$K$5,"&lt; Reference section in EITI Report or URL &gt;",IF(F7=[2]Lists!$K$6,"&lt; Reference evidence of non-applicability &gt;","")))</f>
        <v/>
      </c>
      <c r="I7" s="25"/>
      <c r="J7" s="544"/>
      <c r="K7" s="25"/>
      <c r="L7" s="469"/>
      <c r="M7" s="25"/>
      <c r="N7" s="469"/>
      <c r="O7" s="25"/>
      <c r="P7" s="469"/>
      <c r="Q7" s="25"/>
      <c r="R7" s="469"/>
      <c r="S7" s="25"/>
    </row>
    <row r="8" spans="1:19" s="54" customFormat="1" ht="41.25" customHeight="1">
      <c r="A8" s="515"/>
      <c r="B8" s="356" t="s">
        <v>1299</v>
      </c>
      <c r="C8" s="355"/>
      <c r="D8" s="338" t="s">
        <v>177</v>
      </c>
      <c r="E8" s="355"/>
      <c r="F8" s="265" t="str">
        <f>IF(D8=[2]Lists!$K$4,"&lt; Input URL to data source &gt;",IF(D8=[2]Lists!$K$5,"&lt; Reference section in EITI Report or URL &gt;",IF(D8=[2]Lists!$K$6,"&lt; Reference evidence of non-applicability &gt;","")))</f>
        <v/>
      </c>
      <c r="G8" s="516"/>
      <c r="H8" s="8" t="str">
        <f>IF(F8=[2]Lists!$K$4,"&lt; Input URL to data source &gt;",IF(F8=[2]Lists!$K$5,"&lt; Reference section in EITI Report or URL &gt;",IF(F8=[2]Lists!$K$6,"&lt; Reference evidence of non-applicability &gt;","")))</f>
        <v/>
      </c>
      <c r="I8" s="516"/>
      <c r="J8" s="568"/>
      <c r="K8" s="55"/>
      <c r="L8" s="469"/>
      <c r="M8" s="55"/>
      <c r="N8" s="469"/>
      <c r="O8" s="55"/>
      <c r="P8" s="469"/>
      <c r="Q8" s="55"/>
      <c r="R8" s="469"/>
      <c r="S8" s="516"/>
    </row>
    <row r="9" spans="1:19" s="54" customFormat="1" ht="79.5" customHeight="1">
      <c r="A9" s="515"/>
      <c r="B9" s="357" t="s">
        <v>1300</v>
      </c>
      <c r="C9" s="355"/>
      <c r="D9" s="338" t="s">
        <v>1301</v>
      </c>
      <c r="E9" s="355"/>
      <c r="F9" s="265" t="str">
        <f>IF(D9=[2]Lists!$K$4,"&lt; Input URL to data source &gt;",IF(D9=[2]Lists!$K$5,"&lt; Reference section in EITI Report or URL &gt;",IF(D9=[2]Lists!$K$6,"&lt; Reference evidence of non-applicability &gt;","")))</f>
        <v/>
      </c>
      <c r="G9" s="516"/>
      <c r="H9" s="8" t="str">
        <f>IF(F9=[2]Lists!$K$4,"&lt; Input URL to data source &gt;",IF(F9=[2]Lists!$K$5,"&lt; Reference section in EITI Report or URL &gt;",IF(F9=[2]Lists!$K$6,"&lt; Reference evidence of non-applicability &gt;","")))</f>
        <v/>
      </c>
      <c r="I9" s="516"/>
      <c r="J9" s="569"/>
      <c r="K9" s="55"/>
      <c r="L9" s="469"/>
      <c r="M9" s="55"/>
      <c r="N9" s="469"/>
      <c r="O9" s="55"/>
      <c r="P9" s="469"/>
      <c r="Q9" s="55"/>
      <c r="R9" s="469"/>
      <c r="S9" s="516"/>
    </row>
    <row r="10" spans="1:19" s="152" customFormat="1">
      <c r="A10" s="151"/>
    </row>
  </sheetData>
  <mergeCells count="1">
    <mergeCell ref="J7:J9"/>
  </mergeCells>
  <pageMargins left="0.7" right="0.7" top="0.75" bottom="0.75" header="0.3" footer="0.3"/>
  <pageSetup paperSize="8"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theme="2"/>
  </sheetPr>
  <dimension ref="A1:S26"/>
  <sheetViews>
    <sheetView topLeftCell="A7" zoomScaleNormal="100" workbookViewId="0">
      <selection activeCell="H3" sqref="H3"/>
    </sheetView>
  </sheetViews>
  <sheetFormatPr defaultColWidth="10.5" defaultRowHeight="16.5"/>
  <cols>
    <col min="1" max="1" width="22" style="150" customWidth="1"/>
    <col min="2" max="2" width="45.5" style="150" customWidth="1"/>
    <col min="3" max="3" width="3" style="150" customWidth="1"/>
    <col min="4" max="4" width="24.5" style="150" customWidth="1"/>
    <col min="5" max="5" width="3" style="150" customWidth="1"/>
    <col min="6" max="6" width="24.5" style="150" customWidth="1"/>
    <col min="7" max="7" width="3" style="150" customWidth="1"/>
    <col min="8" max="8" width="24.5" style="150" customWidth="1"/>
    <col min="9" max="9" width="3"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65" t="s">
        <v>1302</v>
      </c>
      <c r="B1" s="262"/>
    </row>
    <row r="3" spans="1:19" s="26" customFormat="1" ht="391.5">
      <c r="A3" s="446" t="s">
        <v>1303</v>
      </c>
      <c r="B3" s="335" t="s">
        <v>1304</v>
      </c>
      <c r="D3" s="348" t="s">
        <v>1305</v>
      </c>
      <c r="F3" s="40"/>
      <c r="H3" s="40"/>
      <c r="J3" s="467"/>
      <c r="L3" s="370" t="s">
        <v>1306</v>
      </c>
      <c r="N3" s="368" t="s">
        <v>399</v>
      </c>
      <c r="P3" s="468"/>
      <c r="R3" s="469"/>
    </row>
    <row r="4" spans="1:19" s="25" customFormat="1" ht="19.5">
      <c r="A4" s="38"/>
      <c r="B4" s="31"/>
      <c r="D4" s="31"/>
      <c r="F4" s="31"/>
      <c r="H4" s="31"/>
      <c r="J4" s="32"/>
      <c r="L4" s="32"/>
    </row>
    <row r="5" spans="1:19" s="36" customFormat="1" ht="97.5">
      <c r="A5" s="34"/>
      <c r="B5" s="35"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38"/>
      <c r="B6" s="31"/>
      <c r="D6" s="31"/>
      <c r="F6" s="31"/>
      <c r="H6" s="31"/>
      <c r="J6" s="32"/>
      <c r="L6" s="32"/>
      <c r="N6" s="32"/>
      <c r="P6" s="32"/>
      <c r="R6" s="32"/>
    </row>
    <row r="7" spans="1:19" s="7" customFormat="1" ht="66">
      <c r="A7" s="478"/>
      <c r="B7" s="340" t="s">
        <v>1307</v>
      </c>
      <c r="C7" s="264"/>
      <c r="D7" s="379" t="s">
        <v>1308</v>
      </c>
      <c r="E7" s="264"/>
      <c r="F7" s="379" t="s">
        <v>1309</v>
      </c>
      <c r="G7" s="267"/>
      <c r="H7" s="265" t="s">
        <v>1310</v>
      </c>
      <c r="I7" s="25"/>
      <c r="J7" s="544"/>
      <c r="K7" s="25"/>
      <c r="L7" s="468" t="s">
        <v>1311</v>
      </c>
      <c r="M7" s="25"/>
      <c r="N7" s="469"/>
      <c r="O7" s="25"/>
      <c r="P7" s="469"/>
      <c r="Q7" s="25"/>
      <c r="R7" s="469"/>
      <c r="S7" s="25"/>
    </row>
    <row r="8" spans="1:19" s="7" customFormat="1" ht="236.25">
      <c r="A8" s="478"/>
      <c r="B8" s="340" t="s">
        <v>1312</v>
      </c>
      <c r="C8" s="264"/>
      <c r="D8" s="379" t="s">
        <v>1313</v>
      </c>
      <c r="E8" s="264"/>
      <c r="F8" s="379" t="s">
        <v>1314</v>
      </c>
      <c r="G8" s="269"/>
      <c r="H8" s="268" t="s">
        <v>438</v>
      </c>
      <c r="I8" s="26"/>
      <c r="J8" s="568"/>
      <c r="K8" s="26"/>
      <c r="L8" s="468" t="s">
        <v>1315</v>
      </c>
      <c r="M8" s="26"/>
      <c r="N8" s="468" t="s">
        <v>1316</v>
      </c>
      <c r="O8" s="26"/>
      <c r="P8" s="468" t="s">
        <v>1317</v>
      </c>
      <c r="Q8" s="26"/>
      <c r="R8" s="469"/>
      <c r="S8" s="26"/>
    </row>
    <row r="9" spans="1:19" s="7" customFormat="1" ht="94.5">
      <c r="A9" s="478"/>
      <c r="B9" s="340" t="s">
        <v>1318</v>
      </c>
      <c r="C9" s="264"/>
      <c r="D9" s="379" t="s">
        <v>1319</v>
      </c>
      <c r="E9" s="264"/>
      <c r="F9" s="379" t="s">
        <v>1320</v>
      </c>
      <c r="G9" s="267"/>
      <c r="H9" s="358" t="s">
        <v>1321</v>
      </c>
      <c r="I9" s="25"/>
      <c r="J9" s="568"/>
      <c r="K9" s="25"/>
      <c r="L9" s="468" t="s">
        <v>1322</v>
      </c>
      <c r="M9" s="25"/>
      <c r="N9" s="469"/>
      <c r="O9" s="25"/>
      <c r="P9" s="468" t="s">
        <v>1323</v>
      </c>
      <c r="Q9" s="25"/>
      <c r="R9" s="469"/>
      <c r="S9" s="25"/>
    </row>
    <row r="10" spans="1:19" s="7" customFormat="1">
      <c r="A10" s="478"/>
      <c r="B10" s="340" t="s">
        <v>1324</v>
      </c>
      <c r="C10" s="264"/>
      <c r="D10" s="393" t="s">
        <v>285</v>
      </c>
      <c r="E10" s="264"/>
      <c r="F10" s="265" t="str">
        <f>IF(D10=[2]Lists!$K$4,"&lt; Input URL to data source &gt;",IF(D10=[2]Lists!$K$5,"&lt; Reference section in EITI Report or URL &gt;",IF(D10=[2]Lists!$K$6,"&lt; Reference evidence of non-applicability &gt;","")))</f>
        <v/>
      </c>
      <c r="G10" s="269"/>
      <c r="H10" s="265" t="str">
        <f>IF(F10=[2]Lists!$K$4,"&lt; Input URL to data source &gt;",IF(F10=[2]Lists!$K$5,"&lt; Reference section in EITI Report or URL &gt;",IF(F10=[2]Lists!$K$6,"&lt; Reference evidence of non-applicability &gt;","")))</f>
        <v/>
      </c>
      <c r="I10" s="26"/>
      <c r="J10" s="568"/>
      <c r="K10" s="26"/>
      <c r="L10" s="469"/>
      <c r="M10" s="26"/>
      <c r="N10" s="469"/>
      <c r="O10" s="26"/>
      <c r="P10" s="469"/>
      <c r="Q10" s="26"/>
      <c r="R10" s="469"/>
      <c r="S10" s="26"/>
    </row>
    <row r="11" spans="1:19" s="7" customFormat="1" ht="283.5">
      <c r="A11" s="478"/>
      <c r="B11" s="340" t="s">
        <v>1325</v>
      </c>
      <c r="C11" s="264"/>
      <c r="D11" s="379" t="s">
        <v>59</v>
      </c>
      <c r="E11" s="264"/>
      <c r="F11" s="265" t="s">
        <v>1326</v>
      </c>
      <c r="G11" s="267"/>
      <c r="H11" s="265" t="s">
        <v>1327</v>
      </c>
      <c r="I11" s="25"/>
      <c r="J11" s="568"/>
      <c r="K11" s="25"/>
      <c r="L11" s="468" t="s">
        <v>1328</v>
      </c>
      <c r="M11" s="25"/>
      <c r="N11" s="469"/>
      <c r="O11" s="25"/>
      <c r="P11" s="468" t="s">
        <v>1329</v>
      </c>
      <c r="Q11" s="25"/>
      <c r="R11" s="469"/>
      <c r="S11" s="25"/>
    </row>
    <row r="12" spans="1:19" s="7" customFormat="1" ht="33">
      <c r="A12" s="478"/>
      <c r="B12" s="340" t="s">
        <v>1330</v>
      </c>
      <c r="C12" s="264"/>
      <c r="D12" s="379" t="s">
        <v>59</v>
      </c>
      <c r="E12" s="264"/>
      <c r="F12" s="265" t="s">
        <v>1331</v>
      </c>
      <c r="G12" s="355"/>
      <c r="H12" s="265" t="s">
        <v>438</v>
      </c>
      <c r="I12" s="153"/>
      <c r="J12" s="568"/>
      <c r="K12" s="153"/>
      <c r="L12" s="469" t="s">
        <v>1332</v>
      </c>
      <c r="M12" s="153"/>
      <c r="N12" s="469"/>
      <c r="O12" s="153"/>
      <c r="P12" s="468"/>
      <c r="Q12" s="153"/>
      <c r="R12" s="469"/>
      <c r="S12" s="153"/>
    </row>
    <row r="13" spans="1:19" s="52" customFormat="1" ht="409.5">
      <c r="A13" s="511"/>
      <c r="B13" s="359" t="s">
        <v>1333</v>
      </c>
      <c r="C13" s="325"/>
      <c r="D13" s="379" t="s">
        <v>1173</v>
      </c>
      <c r="E13" s="325"/>
      <c r="F13" s="326"/>
      <c r="G13" s="360"/>
      <c r="H13" s="326"/>
      <c r="I13" s="158"/>
      <c r="J13" s="568"/>
      <c r="K13" s="158"/>
      <c r="L13" s="517" t="s">
        <v>1334</v>
      </c>
      <c r="M13" s="158"/>
      <c r="N13" s="517" t="s">
        <v>1335</v>
      </c>
      <c r="O13" s="158"/>
      <c r="P13" s="517" t="s">
        <v>1336</v>
      </c>
      <c r="Q13" s="158"/>
      <c r="R13" s="512"/>
      <c r="S13" s="158"/>
    </row>
    <row r="14" spans="1:19" s="52" customFormat="1" ht="78.75">
      <c r="A14" s="511"/>
      <c r="B14" s="333" t="s">
        <v>1337</v>
      </c>
      <c r="C14" s="325"/>
      <c r="D14" s="379" t="s">
        <v>285</v>
      </c>
      <c r="E14" s="325"/>
      <c r="F14" s="326"/>
      <c r="G14" s="360"/>
      <c r="H14" s="326"/>
      <c r="I14" s="158"/>
      <c r="J14" s="568"/>
      <c r="K14" s="158"/>
      <c r="L14" s="517" t="s">
        <v>1338</v>
      </c>
      <c r="M14" s="158"/>
      <c r="N14" s="517" t="s">
        <v>1339</v>
      </c>
      <c r="O14" s="158"/>
      <c r="P14" s="406" t="s">
        <v>1340</v>
      </c>
      <c r="Q14" s="158"/>
      <c r="R14" s="512"/>
      <c r="S14" s="158"/>
    </row>
    <row r="15" spans="1:19" s="52" customFormat="1" ht="78.75">
      <c r="A15" s="511"/>
      <c r="B15" s="333" t="s">
        <v>1341</v>
      </c>
      <c r="C15" s="325"/>
      <c r="D15" s="379" t="s">
        <v>285</v>
      </c>
      <c r="E15" s="325"/>
      <c r="F15" s="326"/>
      <c r="G15" s="360"/>
      <c r="H15" s="326"/>
      <c r="I15" s="158"/>
      <c r="J15" s="568"/>
      <c r="K15" s="158"/>
      <c r="L15" s="517" t="s">
        <v>1342</v>
      </c>
      <c r="M15" s="158"/>
      <c r="N15" s="517" t="s">
        <v>1343</v>
      </c>
      <c r="O15" s="158"/>
      <c r="P15" s="406" t="s">
        <v>1344</v>
      </c>
      <c r="Q15" s="158"/>
      <c r="R15" s="512"/>
      <c r="S15" s="158"/>
    </row>
    <row r="16" spans="1:19" s="52" customFormat="1" ht="132">
      <c r="A16" s="511"/>
      <c r="B16" s="333" t="s">
        <v>1345</v>
      </c>
      <c r="C16" s="325"/>
      <c r="D16" s="379" t="s">
        <v>285</v>
      </c>
      <c r="E16" s="325"/>
      <c r="F16" s="326"/>
      <c r="G16" s="360"/>
      <c r="H16" s="326"/>
      <c r="I16" s="158"/>
      <c r="J16" s="568"/>
      <c r="K16" s="158"/>
      <c r="L16" s="517" t="s">
        <v>1346</v>
      </c>
      <c r="M16" s="158"/>
      <c r="N16" s="517" t="s">
        <v>1347</v>
      </c>
      <c r="O16" s="158"/>
      <c r="P16" s="406" t="s">
        <v>1348</v>
      </c>
      <c r="Q16" s="158"/>
      <c r="R16" s="512"/>
      <c r="S16" s="158"/>
    </row>
    <row r="17" spans="1:19" s="52" customFormat="1" ht="49.5">
      <c r="A17" s="511"/>
      <c r="B17" s="333" t="s">
        <v>1349</v>
      </c>
      <c r="C17" s="325"/>
      <c r="D17" s="379" t="s">
        <v>285</v>
      </c>
      <c r="E17" s="325"/>
      <c r="F17" s="326"/>
      <c r="G17" s="360"/>
      <c r="H17" s="326"/>
      <c r="I17" s="158"/>
      <c r="J17" s="568"/>
      <c r="K17" s="158"/>
      <c r="L17" s="517" t="s">
        <v>1350</v>
      </c>
      <c r="M17" s="158"/>
      <c r="N17" s="517" t="s">
        <v>1351</v>
      </c>
      <c r="O17" s="158"/>
      <c r="P17" s="406" t="s">
        <v>1352</v>
      </c>
      <c r="Q17" s="158"/>
      <c r="R17" s="512"/>
      <c r="S17" s="158"/>
    </row>
    <row r="18" spans="1:19" s="52" customFormat="1" ht="99">
      <c r="A18" s="511"/>
      <c r="B18" s="333" t="s">
        <v>1353</v>
      </c>
      <c r="C18" s="325"/>
      <c r="D18" s="379" t="s">
        <v>285</v>
      </c>
      <c r="E18" s="325"/>
      <c r="F18" s="326"/>
      <c r="G18" s="360"/>
      <c r="H18" s="326"/>
      <c r="I18" s="158"/>
      <c r="J18" s="568"/>
      <c r="K18" s="158"/>
      <c r="L18" s="512"/>
      <c r="M18" s="158"/>
      <c r="N18" s="512"/>
      <c r="O18" s="158"/>
      <c r="P18" s="512"/>
      <c r="Q18" s="158"/>
      <c r="R18" s="512"/>
      <c r="S18" s="158"/>
    </row>
    <row r="19" spans="1:19" s="52" customFormat="1" ht="99">
      <c r="A19" s="511"/>
      <c r="B19" s="333" t="s">
        <v>1354</v>
      </c>
      <c r="C19" s="325"/>
      <c r="D19" s="379" t="s">
        <v>285</v>
      </c>
      <c r="E19" s="325"/>
      <c r="F19" s="326"/>
      <c r="G19" s="360"/>
      <c r="H19" s="326"/>
      <c r="I19" s="158"/>
      <c r="J19" s="568"/>
      <c r="K19" s="158"/>
      <c r="L19" s="512"/>
      <c r="M19" s="158"/>
      <c r="N19" s="512"/>
      <c r="O19" s="158"/>
      <c r="P19" s="512"/>
      <c r="Q19" s="158"/>
      <c r="R19" s="512"/>
      <c r="S19" s="158"/>
    </row>
    <row r="20" spans="1:19" s="52" customFormat="1" ht="49.5">
      <c r="A20" s="511"/>
      <c r="B20" s="333" t="s">
        <v>1355</v>
      </c>
      <c r="C20" s="325"/>
      <c r="D20" s="379" t="s">
        <v>285</v>
      </c>
      <c r="E20" s="325"/>
      <c r="F20" s="326"/>
      <c r="G20" s="360"/>
      <c r="H20" s="326"/>
      <c r="I20" s="158"/>
      <c r="J20" s="568"/>
      <c r="K20" s="158"/>
      <c r="L20" s="512"/>
      <c r="M20" s="158"/>
      <c r="N20" s="512"/>
      <c r="O20" s="158"/>
      <c r="P20" s="512"/>
      <c r="Q20" s="158"/>
      <c r="R20" s="512"/>
      <c r="S20" s="158"/>
    </row>
    <row r="21" spans="1:19" s="52" customFormat="1" ht="82.5">
      <c r="A21" s="511"/>
      <c r="B21" s="359" t="s">
        <v>1356</v>
      </c>
      <c r="C21" s="325"/>
      <c r="D21" s="379" t="s">
        <v>1173</v>
      </c>
      <c r="E21" s="325"/>
      <c r="F21" s="326"/>
      <c r="G21" s="360"/>
      <c r="H21" s="326"/>
      <c r="I21" s="158"/>
      <c r="J21" s="568"/>
      <c r="K21" s="158"/>
      <c r="L21" s="512"/>
      <c r="M21" s="158"/>
      <c r="N21" s="512"/>
      <c r="O21" s="158"/>
      <c r="P21" s="512"/>
      <c r="Q21" s="158"/>
      <c r="R21" s="512"/>
      <c r="S21" s="158"/>
    </row>
    <row r="22" spans="1:19" s="52" customFormat="1" ht="66">
      <c r="A22" s="511"/>
      <c r="B22" s="333" t="s">
        <v>1357</v>
      </c>
      <c r="C22" s="325"/>
      <c r="D22" s="379" t="s">
        <v>285</v>
      </c>
      <c r="E22" s="325"/>
      <c r="F22" s="326"/>
      <c r="G22" s="360"/>
      <c r="H22" s="326"/>
      <c r="I22" s="158"/>
      <c r="J22" s="568"/>
      <c r="K22" s="158"/>
      <c r="L22" s="512"/>
      <c r="M22" s="158"/>
      <c r="N22" s="512"/>
      <c r="O22" s="158"/>
      <c r="P22" s="512"/>
      <c r="Q22" s="158"/>
      <c r="R22" s="512"/>
      <c r="S22" s="158"/>
    </row>
    <row r="23" spans="1:19" s="52" customFormat="1" ht="49.5">
      <c r="A23" s="511"/>
      <c r="B23" s="333" t="s">
        <v>1358</v>
      </c>
      <c r="C23" s="325"/>
      <c r="D23" s="379" t="s">
        <v>285</v>
      </c>
      <c r="E23" s="325"/>
      <c r="F23" s="326"/>
      <c r="G23" s="360"/>
      <c r="H23" s="326"/>
      <c r="I23" s="158"/>
      <c r="J23" s="568"/>
      <c r="K23" s="158"/>
      <c r="L23" s="512"/>
      <c r="M23" s="158"/>
      <c r="N23" s="512"/>
      <c r="O23" s="158"/>
      <c r="P23" s="512"/>
      <c r="Q23" s="158"/>
      <c r="R23" s="512"/>
      <c r="S23" s="158"/>
    </row>
    <row r="24" spans="1:19" s="52" customFormat="1" ht="66">
      <c r="A24" s="511"/>
      <c r="B24" s="333" t="s">
        <v>1359</v>
      </c>
      <c r="C24" s="325"/>
      <c r="D24" s="379" t="s">
        <v>285</v>
      </c>
      <c r="E24" s="325"/>
      <c r="F24" s="326"/>
      <c r="G24" s="360"/>
      <c r="H24" s="392"/>
      <c r="I24" s="158"/>
      <c r="J24" s="568"/>
      <c r="K24" s="158"/>
      <c r="L24" s="512"/>
      <c r="M24" s="158"/>
      <c r="N24" s="512"/>
      <c r="O24" s="158"/>
      <c r="P24" s="512"/>
      <c r="Q24" s="158"/>
      <c r="R24" s="512"/>
      <c r="S24" s="158"/>
    </row>
    <row r="25" spans="1:19" s="52" customFormat="1" ht="33">
      <c r="A25" s="511"/>
      <c r="B25" s="333" t="s">
        <v>1360</v>
      </c>
      <c r="C25" s="325"/>
      <c r="D25" s="379" t="s">
        <v>285</v>
      </c>
      <c r="E25" s="325"/>
      <c r="F25" s="326"/>
      <c r="G25" s="360"/>
      <c r="H25" s="326"/>
      <c r="I25" s="158"/>
      <c r="J25" s="569"/>
      <c r="K25" s="158"/>
      <c r="L25" s="512"/>
      <c r="M25" s="158"/>
      <c r="N25" s="512"/>
      <c r="O25" s="158"/>
      <c r="P25" s="512"/>
      <c r="Q25" s="158"/>
      <c r="R25" s="512"/>
      <c r="S25" s="158"/>
    </row>
    <row r="26" spans="1:19" s="152" customFormat="1">
      <c r="A26" s="151"/>
      <c r="B26" s="159"/>
    </row>
  </sheetData>
  <mergeCells count="1">
    <mergeCell ref="J7:J25"/>
  </mergeCells>
  <hyperlinks>
    <hyperlink ref="H8" r:id="rId1" xr:uid="{00000000-0004-0000-1600-000000000000}"/>
    <hyperlink ref="H9" r:id="rId2" display="http://qkb.gov.al/     h.ttp://www.klsh.org.al/web/Raporte_Auditimi_201_1.php" xr:uid="{00000000-0004-0000-1600-000001000000}"/>
  </hyperlinks>
  <pageMargins left="0.7" right="0.7" top="0.75" bottom="0.75" header="0.3" footer="0.3"/>
  <pageSetup paperSize="8" orientation="landscape" horizontalDpi="1200" verticalDpi="1200"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S14"/>
  <sheetViews>
    <sheetView topLeftCell="A16" zoomScaleNormal="100" workbookViewId="0">
      <selection activeCell="J8" sqref="J8"/>
    </sheetView>
  </sheetViews>
  <sheetFormatPr defaultColWidth="10.5" defaultRowHeight="16.5"/>
  <cols>
    <col min="1" max="1" width="16" style="150" customWidth="1"/>
    <col min="2" max="2" width="46.375" style="150" customWidth="1"/>
    <col min="3" max="3" width="3.375" style="150" customWidth="1"/>
    <col min="4" max="4" width="25.875" style="150" customWidth="1"/>
    <col min="5" max="5" width="3.375" style="150" customWidth="1"/>
    <col min="6" max="6" width="25.875" style="150" customWidth="1"/>
    <col min="7" max="7" width="3.375" style="150" customWidth="1"/>
    <col min="8" max="8" width="25.875" style="150" customWidth="1"/>
    <col min="9" max="9" width="3.375"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49" t="s">
        <v>1361</v>
      </c>
    </row>
    <row r="3" spans="1:19" s="26" customFormat="1" ht="126.75" customHeight="1">
      <c r="A3" s="446" t="s">
        <v>1362</v>
      </c>
      <c r="B3" s="39" t="s">
        <v>1363</v>
      </c>
      <c r="D3" s="8" t="s">
        <v>311</v>
      </c>
      <c r="F3" s="40"/>
      <c r="H3" s="40"/>
      <c r="J3" s="467"/>
      <c r="L3" s="468" t="s">
        <v>1364</v>
      </c>
      <c r="N3" s="469"/>
      <c r="P3" s="469"/>
      <c r="R3" s="469"/>
    </row>
    <row r="4" spans="1:19" s="25" customFormat="1" ht="19.5">
      <c r="A4" s="38"/>
      <c r="B4" s="31"/>
      <c r="D4" s="31"/>
      <c r="F4" s="31"/>
      <c r="H4" s="31"/>
      <c r="J4" s="32"/>
      <c r="L4" s="32"/>
    </row>
    <row r="5" spans="1:19" s="36" customFormat="1" ht="97.5">
      <c r="A5" s="34"/>
      <c r="B5" s="35" t="s">
        <v>120</v>
      </c>
      <c r="D5" s="57" t="s">
        <v>121</v>
      </c>
      <c r="E5" s="29"/>
      <c r="F5" s="57" t="s">
        <v>122</v>
      </c>
      <c r="G5" s="29"/>
      <c r="H5" s="57" t="s">
        <v>123</v>
      </c>
      <c r="J5" s="30" t="s">
        <v>124</v>
      </c>
      <c r="K5" s="29"/>
      <c r="L5" s="30" t="s">
        <v>125</v>
      </c>
      <c r="M5" s="29"/>
      <c r="N5" s="30" t="s">
        <v>126</v>
      </c>
      <c r="O5" s="29"/>
      <c r="P5" s="30" t="s">
        <v>127</v>
      </c>
      <c r="Q5" s="29"/>
      <c r="R5" s="30" t="s">
        <v>128</v>
      </c>
      <c r="S5" s="29"/>
    </row>
    <row r="6" spans="1:19" s="7" customFormat="1" ht="104.25" customHeight="1">
      <c r="A6" s="518"/>
      <c r="B6" s="432" t="s">
        <v>1365</v>
      </c>
      <c r="C6" s="470"/>
      <c r="D6" s="377" t="s">
        <v>1366</v>
      </c>
      <c r="E6" s="470"/>
      <c r="F6" s="8"/>
      <c r="G6" s="25"/>
      <c r="H6" s="377" t="s">
        <v>1367</v>
      </c>
      <c r="I6" s="25"/>
      <c r="J6" s="473"/>
      <c r="K6" s="25"/>
      <c r="L6" s="468"/>
      <c r="M6" s="25"/>
      <c r="N6" s="468" t="s">
        <v>1368</v>
      </c>
      <c r="O6" s="25"/>
      <c r="P6" s="468" t="s">
        <v>1369</v>
      </c>
      <c r="Q6" s="25"/>
      <c r="R6" s="469"/>
      <c r="S6" s="25"/>
    </row>
    <row r="7" spans="1:19" s="7" customFormat="1" ht="126.75" customHeight="1">
      <c r="A7" s="518"/>
      <c r="B7" s="433" t="s">
        <v>1370</v>
      </c>
      <c r="C7" s="470"/>
      <c r="D7" s="8" t="s">
        <v>177</v>
      </c>
      <c r="E7" s="470"/>
      <c r="F7" s="8"/>
      <c r="G7" s="25"/>
      <c r="H7" s="377" t="s">
        <v>1371</v>
      </c>
      <c r="I7" s="25"/>
      <c r="J7" s="474"/>
      <c r="K7" s="25"/>
      <c r="L7" s="468" t="s">
        <v>1372</v>
      </c>
      <c r="M7" s="25"/>
      <c r="N7" s="468" t="s">
        <v>1373</v>
      </c>
      <c r="O7" s="25"/>
      <c r="P7" s="469" t="s">
        <v>1374</v>
      </c>
      <c r="Q7" s="25"/>
      <c r="R7" s="469"/>
      <c r="S7" s="25"/>
    </row>
    <row r="8" spans="1:19" s="7" customFormat="1" ht="80.25" customHeight="1">
      <c r="A8" s="518"/>
      <c r="B8" s="433" t="s">
        <v>1375</v>
      </c>
      <c r="C8" s="470"/>
      <c r="D8" s="8" t="s">
        <v>204</v>
      </c>
      <c r="E8" s="470"/>
      <c r="F8" s="47" t="s">
        <v>1376</v>
      </c>
      <c r="G8" s="26"/>
      <c r="H8" s="47"/>
      <c r="I8" s="26"/>
      <c r="J8" s="474"/>
      <c r="K8" s="26"/>
      <c r="L8" s="469"/>
      <c r="M8" s="26"/>
      <c r="N8" s="468" t="s">
        <v>1377</v>
      </c>
      <c r="O8" s="26"/>
      <c r="P8" s="469" t="s">
        <v>1157</v>
      </c>
      <c r="Q8" s="26"/>
      <c r="R8" s="469"/>
      <c r="S8" s="26"/>
    </row>
    <row r="9" spans="1:19" s="7" customFormat="1" ht="88.5" customHeight="1">
      <c r="A9" s="518"/>
      <c r="B9" s="433" t="s">
        <v>1378</v>
      </c>
      <c r="C9" s="470"/>
      <c r="D9" s="8" t="s">
        <v>1379</v>
      </c>
      <c r="E9" s="470"/>
      <c r="F9" s="8"/>
      <c r="G9" s="25"/>
      <c r="H9" s="8"/>
      <c r="I9" s="25"/>
      <c r="J9" s="474"/>
      <c r="K9" s="25"/>
      <c r="L9" s="469"/>
      <c r="M9" s="25"/>
      <c r="N9" s="469" t="s">
        <v>1380</v>
      </c>
      <c r="O9" s="25"/>
      <c r="P9" s="469" t="s">
        <v>1381</v>
      </c>
      <c r="Q9" s="25"/>
      <c r="R9" s="469"/>
      <c r="S9" s="25"/>
    </row>
    <row r="10" spans="1:19" s="7" customFormat="1" ht="100.5" customHeight="1">
      <c r="A10" s="518"/>
      <c r="B10" s="433" t="s">
        <v>1382</v>
      </c>
      <c r="C10" s="470"/>
      <c r="D10" s="8"/>
      <c r="E10" s="470"/>
      <c r="F10" s="8"/>
      <c r="G10" s="25"/>
      <c r="H10" s="8"/>
      <c r="I10" s="25"/>
      <c r="J10" s="474"/>
      <c r="K10" s="25"/>
      <c r="L10" s="469"/>
      <c r="M10" s="25"/>
      <c r="N10" s="469" t="s">
        <v>1380</v>
      </c>
      <c r="O10" s="25"/>
      <c r="P10" s="469" t="s">
        <v>1383</v>
      </c>
      <c r="Q10" s="25"/>
      <c r="R10" s="469"/>
      <c r="S10" s="25"/>
    </row>
    <row r="11" spans="1:19" s="7" customFormat="1" ht="100.5" customHeight="1">
      <c r="A11" s="518"/>
      <c r="B11" s="433" t="s">
        <v>1384</v>
      </c>
      <c r="C11" s="470"/>
      <c r="D11" s="8" t="s">
        <v>177</v>
      </c>
      <c r="E11" s="470"/>
      <c r="F11" s="8"/>
      <c r="G11" s="25"/>
      <c r="H11" s="377" t="s">
        <v>1385</v>
      </c>
      <c r="I11" s="25"/>
      <c r="J11" s="474"/>
      <c r="K11" s="25"/>
      <c r="L11" s="469"/>
      <c r="M11" s="25"/>
      <c r="N11" s="468" t="s">
        <v>1386</v>
      </c>
      <c r="O11" s="25"/>
      <c r="P11" s="469" t="s">
        <v>1157</v>
      </c>
      <c r="Q11" s="25"/>
      <c r="R11" s="469"/>
      <c r="S11" s="25"/>
    </row>
    <row r="12" spans="1:19" s="7" customFormat="1" ht="72.75" customHeight="1">
      <c r="A12" s="518"/>
      <c r="B12" s="433" t="s">
        <v>1387</v>
      </c>
      <c r="C12" s="470"/>
      <c r="D12" s="8" t="s">
        <v>1379</v>
      </c>
      <c r="E12" s="470"/>
      <c r="F12" s="8"/>
      <c r="G12" s="25"/>
      <c r="H12" s="377" t="s">
        <v>1388</v>
      </c>
      <c r="I12" s="25"/>
      <c r="J12" s="474"/>
      <c r="K12" s="25"/>
      <c r="L12" s="469"/>
      <c r="M12" s="25"/>
      <c r="N12" s="468" t="s">
        <v>1389</v>
      </c>
      <c r="O12" s="25"/>
      <c r="P12" s="469" t="s">
        <v>1157</v>
      </c>
      <c r="Q12" s="25"/>
      <c r="R12" s="469"/>
      <c r="S12" s="25"/>
    </row>
    <row r="13" spans="1:19" s="7" customFormat="1" ht="135.75" customHeight="1">
      <c r="A13" s="518"/>
      <c r="B13" s="432" t="s">
        <v>1390</v>
      </c>
      <c r="C13" s="470"/>
      <c r="D13" s="8" t="s">
        <v>221</v>
      </c>
      <c r="E13" s="470"/>
      <c r="F13" s="8"/>
      <c r="G13" s="25"/>
      <c r="H13" s="377" t="s">
        <v>1391</v>
      </c>
      <c r="I13" s="25"/>
      <c r="J13" s="475"/>
      <c r="K13" s="25"/>
      <c r="L13" s="468" t="s">
        <v>1392</v>
      </c>
      <c r="M13" s="25"/>
      <c r="N13" s="468"/>
      <c r="O13" s="25"/>
      <c r="P13" s="468" t="s">
        <v>1393</v>
      </c>
      <c r="Q13" s="25"/>
      <c r="R13" s="469"/>
      <c r="S13" s="25"/>
    </row>
    <row r="14" spans="1:19" s="152" customFormat="1">
      <c r="A14" s="151"/>
    </row>
  </sheetData>
  <pageMargins left="0.7" right="0.7" top="0.75" bottom="0.75" header="0.3" footer="0.3"/>
  <pageSetup paperSize="8" orientation="landscape" horizontalDpi="1200" verticalDpi="1200" r:id="rId1"/>
  <headerFooter>
    <oddHeader>&amp;C&amp;G</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T22"/>
  <sheetViews>
    <sheetView topLeftCell="A16" zoomScale="85" zoomScaleNormal="85" workbookViewId="0">
      <selection activeCell="F9" sqref="F9"/>
    </sheetView>
  </sheetViews>
  <sheetFormatPr defaultColWidth="10.5" defaultRowHeight="16.5"/>
  <cols>
    <col min="1" max="1" width="18.375" style="155" customWidth="1"/>
    <col min="2" max="2" width="37.875" style="150" customWidth="1"/>
    <col min="3" max="3" width="3" style="150" customWidth="1"/>
    <col min="4" max="4" width="27" style="150" customWidth="1"/>
    <col min="5" max="5" width="3" style="150" customWidth="1"/>
    <col min="6" max="6" width="27" style="150" customWidth="1"/>
    <col min="7" max="7" width="3" style="150" customWidth="1"/>
    <col min="8" max="8" width="27" style="150" customWidth="1"/>
    <col min="9" max="9" width="3"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49" t="s">
        <v>1394</v>
      </c>
    </row>
    <row r="3" spans="1:19" s="26" customFormat="1" ht="110.25">
      <c r="A3" s="446" t="s">
        <v>1395</v>
      </c>
      <c r="B3" s="39" t="s">
        <v>1396</v>
      </c>
      <c r="D3" s="8" t="s">
        <v>311</v>
      </c>
      <c r="F3" s="40"/>
      <c r="H3" s="40"/>
      <c r="J3" s="467"/>
      <c r="L3" s="468" t="s">
        <v>1397</v>
      </c>
      <c r="N3" s="469"/>
      <c r="P3" s="469"/>
      <c r="R3" s="469"/>
    </row>
    <row r="4" spans="1:19" s="25" customFormat="1" ht="19.5">
      <c r="A4" s="50"/>
      <c r="B4" s="31"/>
      <c r="D4" s="31"/>
      <c r="F4" s="31"/>
      <c r="H4" s="31"/>
      <c r="J4" s="32"/>
      <c r="L4" s="32"/>
    </row>
    <row r="5" spans="1:19" s="36" customFormat="1" ht="97.5">
      <c r="A5" s="49"/>
      <c r="B5" s="35"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50"/>
      <c r="B6" s="31"/>
      <c r="D6" s="31"/>
      <c r="F6" s="31"/>
      <c r="H6" s="31"/>
      <c r="J6" s="32"/>
      <c r="L6" s="32"/>
      <c r="N6" s="32"/>
      <c r="P6" s="32"/>
      <c r="R6" s="32"/>
    </row>
    <row r="7" spans="1:19" s="26" customFormat="1" ht="63">
      <c r="A7" s="446" t="s">
        <v>175</v>
      </c>
      <c r="B7" s="39" t="s">
        <v>1398</v>
      </c>
      <c r="D7" s="8" t="s">
        <v>177</v>
      </c>
      <c r="F7" s="40"/>
      <c r="H7" s="40"/>
      <c r="J7" s="467"/>
      <c r="L7" s="468" t="s">
        <v>1399</v>
      </c>
      <c r="N7" s="469" t="s">
        <v>1400</v>
      </c>
      <c r="P7" s="469"/>
      <c r="R7" s="469"/>
    </row>
    <row r="8" spans="1:19" s="25" customFormat="1" ht="19.5">
      <c r="A8" s="50"/>
      <c r="B8" s="31"/>
      <c r="D8" s="31"/>
      <c r="F8" s="31"/>
      <c r="H8" s="31"/>
      <c r="J8" s="32"/>
      <c r="L8" s="32"/>
      <c r="N8" s="32"/>
      <c r="P8" s="32"/>
      <c r="R8" s="32"/>
    </row>
    <row r="9" spans="1:19" s="7" customFormat="1" ht="409.5">
      <c r="A9" s="552" t="s">
        <v>1401</v>
      </c>
      <c r="B9" s="37" t="s">
        <v>1402</v>
      </c>
      <c r="C9" s="470"/>
      <c r="D9" s="377" t="s">
        <v>1403</v>
      </c>
      <c r="E9" s="470"/>
      <c r="F9" s="8"/>
      <c r="G9" s="55"/>
      <c r="H9" s="377" t="s">
        <v>1404</v>
      </c>
      <c r="I9" s="55"/>
      <c r="J9" s="544"/>
      <c r="K9" s="25"/>
      <c r="L9" s="468" t="s">
        <v>1405</v>
      </c>
      <c r="M9" s="25"/>
      <c r="N9" s="468" t="s">
        <v>1406</v>
      </c>
      <c r="O9" s="25"/>
      <c r="P9" s="468" t="s">
        <v>1407</v>
      </c>
      <c r="Q9" s="25"/>
      <c r="R9" s="469"/>
      <c r="S9" s="25"/>
    </row>
    <row r="10" spans="1:19" s="7" customFormat="1" ht="94.5">
      <c r="A10" s="554"/>
      <c r="B10" s="42" t="s">
        <v>1408</v>
      </c>
      <c r="C10" s="470"/>
      <c r="D10" s="8" t="s">
        <v>177</v>
      </c>
      <c r="E10" s="470"/>
      <c r="F10" s="440" t="s">
        <v>1409</v>
      </c>
      <c r="G10" s="55"/>
      <c r="H10" s="377" t="s">
        <v>1410</v>
      </c>
      <c r="I10" s="55"/>
      <c r="J10" s="607"/>
      <c r="K10" s="25"/>
      <c r="L10" s="469"/>
      <c r="M10" s="25"/>
      <c r="N10" s="468" t="s">
        <v>1411</v>
      </c>
      <c r="O10" s="25"/>
      <c r="P10" s="468" t="s">
        <v>1412</v>
      </c>
      <c r="Q10" s="25"/>
      <c r="R10" s="469"/>
      <c r="S10" s="25"/>
    </row>
    <row r="11" spans="1:19" s="7" customFormat="1" ht="141.75">
      <c r="A11" s="554"/>
      <c r="B11" s="42" t="s">
        <v>1413</v>
      </c>
      <c r="C11" s="470"/>
      <c r="D11" s="8" t="s">
        <v>177</v>
      </c>
      <c r="E11" s="470"/>
      <c r="F11" s="440" t="s">
        <v>1414</v>
      </c>
      <c r="G11" s="26"/>
      <c r="H11" s="377" t="s">
        <v>1410</v>
      </c>
      <c r="I11" s="26"/>
      <c r="J11" s="607"/>
      <c r="K11" s="26"/>
      <c r="L11" s="469"/>
      <c r="M11" s="26"/>
      <c r="N11" s="468" t="s">
        <v>1415</v>
      </c>
      <c r="O11" s="26"/>
      <c r="P11" s="468" t="s">
        <v>1416</v>
      </c>
      <c r="Q11" s="26"/>
      <c r="R11" s="469"/>
      <c r="S11" s="26"/>
    </row>
    <row r="12" spans="1:19" s="7" customFormat="1" ht="157.5">
      <c r="A12" s="554"/>
      <c r="B12" s="42" t="s">
        <v>1417</v>
      </c>
      <c r="C12" s="470"/>
      <c r="D12" s="8" t="s">
        <v>177</v>
      </c>
      <c r="E12" s="470"/>
      <c r="F12" s="8"/>
      <c r="G12" s="26"/>
      <c r="H12" s="377" t="s">
        <v>1418</v>
      </c>
      <c r="I12" s="26"/>
      <c r="J12" s="607"/>
      <c r="K12" s="26"/>
      <c r="L12" s="468" t="s">
        <v>1419</v>
      </c>
      <c r="M12" s="26"/>
      <c r="N12" s="468" t="s">
        <v>1420</v>
      </c>
      <c r="O12" s="26"/>
      <c r="P12" s="468" t="s">
        <v>1421</v>
      </c>
      <c r="Q12" s="26"/>
      <c r="R12" s="469"/>
      <c r="S12" s="26"/>
    </row>
    <row r="13" spans="1:19" s="7" customFormat="1">
      <c r="A13" s="447"/>
      <c r="B13" s="42"/>
      <c r="C13" s="470"/>
      <c r="D13" s="17"/>
      <c r="E13" s="470"/>
      <c r="F13" s="17"/>
      <c r="G13" s="26"/>
      <c r="H13" s="17"/>
      <c r="I13" s="26"/>
      <c r="J13" s="470"/>
      <c r="K13" s="26"/>
      <c r="L13" s="470"/>
      <c r="M13" s="26"/>
      <c r="N13" s="470"/>
      <c r="O13" s="26"/>
      <c r="P13" s="470"/>
      <c r="Q13" s="26"/>
      <c r="R13" s="470"/>
      <c r="S13" s="26"/>
    </row>
    <row r="14" spans="1:19" s="7" customFormat="1" ht="31.5">
      <c r="A14" s="552" t="s">
        <v>1422</v>
      </c>
      <c r="B14" s="37" t="s">
        <v>1402</v>
      </c>
      <c r="C14" s="470"/>
      <c r="D14" s="8" t="s">
        <v>221</v>
      </c>
      <c r="E14" s="470"/>
      <c r="F14" s="8"/>
      <c r="G14" s="55"/>
      <c r="H14" s="8" t="str">
        <f>IF(F14=[2]Lists!$K$4,"&lt; Input URL to data source &gt;",IF(F14=[2]Lists!$K$5,"&lt; Reference section in EITI Report or URL &gt;",IF(F14=[2]Lists!$K$6,"&lt; Reference evidence of non-applicability &gt;","")))</f>
        <v/>
      </c>
      <c r="I14" s="55"/>
      <c r="J14" s="544"/>
      <c r="K14" s="25"/>
      <c r="L14" s="469"/>
      <c r="M14" s="25"/>
      <c r="N14" s="469" t="s">
        <v>1423</v>
      </c>
      <c r="O14" s="25"/>
      <c r="P14" s="469"/>
      <c r="Q14" s="25"/>
      <c r="R14" s="469"/>
      <c r="S14" s="25"/>
    </row>
    <row r="15" spans="1:19" s="7" customFormat="1" ht="31.5">
      <c r="A15" s="554"/>
      <c r="B15" s="42" t="s">
        <v>1408</v>
      </c>
      <c r="C15" s="470"/>
      <c r="D15" s="8" t="s">
        <v>285</v>
      </c>
      <c r="E15" s="470"/>
      <c r="F15" s="8"/>
      <c r="G15" s="55"/>
      <c r="H15" s="8"/>
      <c r="I15" s="55"/>
      <c r="J15" s="607"/>
      <c r="K15" s="25"/>
      <c r="L15" s="469"/>
      <c r="M15" s="25"/>
      <c r="N15" s="469"/>
      <c r="O15" s="25"/>
      <c r="P15" s="469"/>
      <c r="Q15" s="25"/>
      <c r="R15" s="469"/>
      <c r="S15" s="25"/>
    </row>
    <row r="16" spans="1:19" s="7" customFormat="1" ht="78.75">
      <c r="A16" s="554"/>
      <c r="B16" s="42" t="s">
        <v>1413</v>
      </c>
      <c r="C16" s="470"/>
      <c r="D16" s="8" t="s">
        <v>285</v>
      </c>
      <c r="E16" s="470"/>
      <c r="F16" s="8"/>
      <c r="G16" s="26"/>
      <c r="H16" s="8"/>
      <c r="I16" s="26"/>
      <c r="J16" s="607"/>
      <c r="K16" s="26"/>
      <c r="L16" s="469"/>
      <c r="M16" s="26"/>
      <c r="N16" s="469"/>
      <c r="O16" s="26"/>
      <c r="P16" s="469"/>
      <c r="Q16" s="26"/>
      <c r="R16" s="469"/>
      <c r="S16" s="26"/>
    </row>
    <row r="17" spans="1:20" s="7" customFormat="1" ht="63">
      <c r="A17" s="554"/>
      <c r="B17" s="42" t="s">
        <v>1417</v>
      </c>
      <c r="C17" s="470"/>
      <c r="D17" s="8" t="s">
        <v>285</v>
      </c>
      <c r="E17" s="470"/>
      <c r="F17" s="8"/>
      <c r="G17" s="26"/>
      <c r="H17" s="8"/>
      <c r="I17" s="26"/>
      <c r="J17" s="607"/>
      <c r="K17" s="26"/>
      <c r="L17" s="469"/>
      <c r="M17" s="26"/>
      <c r="N17" s="469"/>
      <c r="O17" s="26"/>
      <c r="P17" s="469"/>
      <c r="Q17" s="26"/>
      <c r="R17" s="469"/>
      <c r="S17" s="26"/>
      <c r="T17" s="470"/>
    </row>
    <row r="18" spans="1:20" s="7" customFormat="1">
      <c r="A18" s="447"/>
      <c r="B18" s="42"/>
      <c r="C18" s="470"/>
      <c r="D18" s="17"/>
      <c r="E18" s="470"/>
      <c r="F18" s="17"/>
      <c r="G18" s="26"/>
      <c r="H18" s="17"/>
      <c r="I18" s="26"/>
      <c r="J18" s="470"/>
      <c r="K18" s="26"/>
      <c r="L18" s="470"/>
      <c r="M18" s="26"/>
      <c r="N18" s="470"/>
      <c r="O18" s="26"/>
      <c r="P18" s="470"/>
      <c r="Q18" s="26"/>
      <c r="R18" s="470"/>
      <c r="S18" s="26"/>
      <c r="T18" s="470"/>
    </row>
    <row r="19" spans="1:20" s="153" customFormat="1" ht="409.5">
      <c r="A19" s="157"/>
      <c r="B19" s="37" t="s">
        <v>1424</v>
      </c>
      <c r="D19" s="8" t="s">
        <v>177</v>
      </c>
      <c r="E19" s="470"/>
      <c r="F19" s="440"/>
      <c r="G19" s="55"/>
      <c r="H19" s="377" t="s">
        <v>1425</v>
      </c>
      <c r="I19" s="55"/>
      <c r="J19" s="608" t="s">
        <v>1426</v>
      </c>
      <c r="K19" s="25"/>
      <c r="L19" s="468" t="s">
        <v>1427</v>
      </c>
      <c r="M19" s="25"/>
      <c r="N19" s="468" t="s">
        <v>1428</v>
      </c>
      <c r="O19" s="25"/>
      <c r="P19" s="468" t="s">
        <v>1429</v>
      </c>
      <c r="Q19" s="25"/>
      <c r="R19" s="469"/>
      <c r="S19" s="25"/>
      <c r="T19" s="470"/>
    </row>
    <row r="20" spans="1:20" s="153" customFormat="1" ht="78.75">
      <c r="A20" s="157"/>
      <c r="B20" s="37" t="s">
        <v>1430</v>
      </c>
      <c r="D20" s="8"/>
      <c r="E20" s="470"/>
      <c r="F20" s="377"/>
      <c r="G20" s="55"/>
      <c r="H20" s="8"/>
      <c r="I20" s="55"/>
      <c r="J20" s="609"/>
      <c r="K20" s="25"/>
      <c r="L20" s="468" t="s">
        <v>1431</v>
      </c>
      <c r="M20" s="25"/>
      <c r="N20" s="469"/>
      <c r="O20" s="25"/>
      <c r="P20" s="468"/>
      <c r="Q20" s="25"/>
      <c r="R20" s="469"/>
      <c r="S20" s="25"/>
      <c r="T20" s="470"/>
    </row>
    <row r="21" spans="1:20" s="153" customFormat="1" ht="141.75">
      <c r="A21" s="157"/>
      <c r="B21" s="37" t="s">
        <v>1432</v>
      </c>
      <c r="D21" s="8" t="s">
        <v>177</v>
      </c>
      <c r="E21" s="470"/>
      <c r="F21" s="8"/>
      <c r="G21" s="55"/>
      <c r="H21" s="377" t="s">
        <v>1433</v>
      </c>
      <c r="I21" s="55"/>
      <c r="J21" s="610"/>
      <c r="K21" s="25"/>
      <c r="L21" s="468"/>
      <c r="M21" s="25"/>
      <c r="N21" s="468" t="s">
        <v>1434</v>
      </c>
      <c r="O21" s="25"/>
      <c r="P21" s="468" t="s">
        <v>1435</v>
      </c>
      <c r="Q21" s="25"/>
      <c r="R21" s="469"/>
      <c r="S21" s="25"/>
      <c r="T21" s="470"/>
    </row>
    <row r="22" spans="1:20" s="152" customFormat="1">
      <c r="A22" s="154"/>
    </row>
  </sheetData>
  <mergeCells count="5">
    <mergeCell ref="A9:A12"/>
    <mergeCell ref="J9:J12"/>
    <mergeCell ref="J19:J21"/>
    <mergeCell ref="A14:A17"/>
    <mergeCell ref="J14:J17"/>
  </mergeCells>
  <hyperlinks>
    <hyperlink ref="F10" r:id="rId1" xr:uid="{00000000-0004-0000-1800-000000000000}"/>
    <hyperlink ref="F11" r:id="rId2" xr:uid="{00000000-0004-0000-1800-000001000000}"/>
  </hyperlinks>
  <pageMargins left="0.7" right="0.7" top="0.75" bottom="0.75" header="0.3" footer="0.3"/>
  <pageSetup paperSize="8" orientation="landscape" horizontalDpi="1200" verticalDpi="1200" r:id="rId3"/>
  <headerFooter>
    <oddHeader>&amp;C&amp;G</oddHeader>
  </headerFooter>
  <legacyDrawingHF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S9"/>
  <sheetViews>
    <sheetView topLeftCell="G7" zoomScaleNormal="100" workbookViewId="0">
      <selection activeCell="P8" sqref="P8"/>
    </sheetView>
  </sheetViews>
  <sheetFormatPr defaultColWidth="10.5" defaultRowHeight="16.5"/>
  <cols>
    <col min="1" max="1" width="13.5" style="150" customWidth="1"/>
    <col min="2" max="2" width="37" style="150" customWidth="1"/>
    <col min="3" max="3" width="2.875" style="150" customWidth="1"/>
    <col min="4" max="4" width="22" style="150" customWidth="1"/>
    <col min="5" max="5" width="2.875" style="150" customWidth="1"/>
    <col min="6" max="6" width="22" style="150" customWidth="1"/>
    <col min="7" max="7" width="2.875" style="150" customWidth="1"/>
    <col min="8" max="8" width="22" style="150" customWidth="1"/>
    <col min="9" max="9" width="2.875"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49" t="s">
        <v>1436</v>
      </c>
    </row>
    <row r="3" spans="1:19" s="26" customFormat="1" ht="126">
      <c r="A3" s="446" t="s">
        <v>1437</v>
      </c>
      <c r="B3" s="335" t="s">
        <v>1438</v>
      </c>
      <c r="D3" s="8" t="s">
        <v>311</v>
      </c>
      <c r="F3" s="40"/>
      <c r="H3" s="40"/>
      <c r="J3" s="467"/>
      <c r="L3" s="468" t="s">
        <v>1439</v>
      </c>
      <c r="N3" s="469"/>
      <c r="P3" s="469"/>
      <c r="R3" s="469"/>
    </row>
    <row r="4" spans="1:19" s="25" customFormat="1" ht="19.5">
      <c r="A4" s="38"/>
      <c r="B4" s="31"/>
      <c r="D4" s="31"/>
      <c r="F4" s="31"/>
      <c r="H4" s="31"/>
      <c r="J4" s="32"/>
      <c r="L4" s="32"/>
    </row>
    <row r="5" spans="1:19" s="36" customFormat="1" ht="97.5">
      <c r="A5" s="34"/>
      <c r="B5" s="35"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38"/>
      <c r="B6" s="31"/>
      <c r="D6" s="31"/>
      <c r="F6" s="31"/>
      <c r="H6" s="31"/>
      <c r="J6" s="32"/>
      <c r="L6" s="32"/>
      <c r="N6" s="32"/>
      <c r="P6" s="32"/>
      <c r="R6" s="32"/>
    </row>
    <row r="7" spans="1:19" s="7" customFormat="1" ht="198">
      <c r="A7" s="478"/>
      <c r="B7" s="37" t="s">
        <v>1440</v>
      </c>
      <c r="C7" s="470"/>
      <c r="D7" s="377" t="s">
        <v>139</v>
      </c>
      <c r="E7" s="470"/>
      <c r="F7" s="425" t="s">
        <v>1441</v>
      </c>
      <c r="G7" s="25"/>
      <c r="H7" s="377" t="s">
        <v>1442</v>
      </c>
      <c r="I7" s="25"/>
      <c r="J7" s="544"/>
      <c r="K7" s="25"/>
      <c r="L7" s="468" t="s">
        <v>1443</v>
      </c>
      <c r="M7" s="25"/>
      <c r="N7" s="468" t="s">
        <v>1444</v>
      </c>
      <c r="O7" s="25"/>
      <c r="P7" s="469" t="s">
        <v>1445</v>
      </c>
      <c r="Q7" s="25"/>
      <c r="R7" s="469"/>
      <c r="S7" s="25"/>
    </row>
    <row r="8" spans="1:19" s="7" customFormat="1" ht="409.5">
      <c r="A8" s="478"/>
      <c r="B8" s="37" t="s">
        <v>1446</v>
      </c>
      <c r="C8" s="470"/>
      <c r="D8" s="377" t="s">
        <v>238</v>
      </c>
      <c r="E8" s="470"/>
      <c r="F8" s="377" t="s">
        <v>1447</v>
      </c>
      <c r="G8" s="26"/>
      <c r="H8" s="377" t="s">
        <v>1448</v>
      </c>
      <c r="I8" s="26"/>
      <c r="J8" s="568"/>
      <c r="K8" s="26"/>
      <c r="L8" s="468" t="s">
        <v>1449</v>
      </c>
      <c r="M8" s="26"/>
      <c r="N8" s="469"/>
      <c r="O8" s="26"/>
      <c r="P8" s="469"/>
      <c r="Q8" s="26"/>
      <c r="R8" s="469"/>
      <c r="S8" s="26"/>
    </row>
    <row r="9" spans="1:19" s="9" customFormat="1" ht="47.25">
      <c r="A9" s="479"/>
      <c r="B9" s="41" t="s">
        <v>1450</v>
      </c>
      <c r="C9" s="480"/>
      <c r="D9" s="426" t="s">
        <v>557</v>
      </c>
      <c r="E9" s="480"/>
      <c r="F9" s="426" t="s">
        <v>1451</v>
      </c>
      <c r="G9" s="33"/>
      <c r="H9" s="10" t="s">
        <v>208</v>
      </c>
      <c r="I9" s="33"/>
      <c r="J9" s="611"/>
      <c r="K9" s="33"/>
      <c r="L9" s="482"/>
      <c r="M9" s="33"/>
      <c r="N9" s="482"/>
      <c r="O9" s="33"/>
      <c r="P9" s="482"/>
      <c r="Q9" s="33"/>
      <c r="R9" s="482"/>
      <c r="S9" s="33"/>
    </row>
  </sheetData>
  <mergeCells count="1">
    <mergeCell ref="J7:J9"/>
  </mergeCells>
  <hyperlinks>
    <hyperlink ref="F7" display="www.akbn.gov.al ;     financat.gov.al. tatime.gov.al;                                     Revenue allocation procedure : Instruction no. 26, dated 4.9.2008 “On national taxes”, as amended, sets the reconciliation procedures necessary to ensure accurate al" xr:uid="{00000000-0004-0000-1900-000000000000}"/>
  </hyperlinks>
  <pageMargins left="0.7" right="0.7" top="0.75" bottom="0.75" header="0.3" footer="0.3"/>
  <pageSetup paperSize="8" orientation="landscape" horizontalDpi="1200" verticalDpi="1200" r:id="rId1"/>
  <headerFooter>
    <oddHeader>&amp;C&amp;G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J23"/>
  <sheetViews>
    <sheetView topLeftCell="H20" zoomScaleNormal="100" workbookViewId="0">
      <selection activeCell="A3" sqref="A3"/>
    </sheetView>
  </sheetViews>
  <sheetFormatPr defaultColWidth="10.5" defaultRowHeight="16.5"/>
  <cols>
    <col min="1" max="1" width="15.5" style="150" customWidth="1"/>
    <col min="2" max="2" width="41.5" style="150" customWidth="1"/>
    <col min="3" max="3" width="3" style="150" customWidth="1"/>
    <col min="4" max="4" width="23.5" style="150" customWidth="1"/>
    <col min="5" max="5" width="3" style="150" customWidth="1"/>
    <col min="6" max="6" width="23.5" style="150" customWidth="1"/>
    <col min="7" max="7" width="3" style="150" customWidth="1"/>
    <col min="8" max="8" width="23.5" style="150" customWidth="1"/>
    <col min="9" max="9" width="3"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36" ht="27">
      <c r="A1" s="149" t="s">
        <v>1452</v>
      </c>
    </row>
    <row r="3" spans="1:36" s="26" customFormat="1" ht="126">
      <c r="A3" s="446" t="s">
        <v>1453</v>
      </c>
      <c r="B3" s="335" t="s">
        <v>1454</v>
      </c>
      <c r="D3" s="8" t="s">
        <v>311</v>
      </c>
      <c r="F3" s="40"/>
      <c r="H3" s="40"/>
      <c r="J3" s="467"/>
      <c r="L3" s="468" t="s">
        <v>1455</v>
      </c>
      <c r="N3" s="469"/>
      <c r="P3" s="469"/>
      <c r="R3" s="469"/>
    </row>
    <row r="4" spans="1:36" s="25" customFormat="1" ht="19.5">
      <c r="A4" s="38"/>
      <c r="B4" s="31"/>
      <c r="D4" s="31"/>
      <c r="F4" s="31"/>
      <c r="H4" s="31"/>
      <c r="J4" s="32"/>
      <c r="L4" s="32"/>
    </row>
    <row r="5" spans="1:36" s="36" customFormat="1" ht="97.5">
      <c r="A5" s="34"/>
      <c r="B5" s="35" t="s">
        <v>120</v>
      </c>
      <c r="D5" s="57" t="s">
        <v>121</v>
      </c>
      <c r="E5" s="29"/>
      <c r="F5" s="57" t="s">
        <v>122</v>
      </c>
      <c r="G5" s="29"/>
      <c r="H5" s="57" t="s">
        <v>123</v>
      </c>
      <c r="J5" s="30" t="s">
        <v>124</v>
      </c>
      <c r="K5" s="29"/>
      <c r="L5" s="30" t="s">
        <v>125</v>
      </c>
      <c r="M5" s="29"/>
      <c r="N5" s="30" t="s">
        <v>126</v>
      </c>
      <c r="O5" s="29"/>
      <c r="P5" s="30" t="s">
        <v>127</v>
      </c>
      <c r="Q5" s="29"/>
      <c r="R5" s="30" t="s">
        <v>128</v>
      </c>
      <c r="S5" s="29"/>
    </row>
    <row r="6" spans="1:36" s="25" customFormat="1" ht="19.5">
      <c r="A6" s="38"/>
      <c r="B6" s="31"/>
      <c r="D6" s="31"/>
      <c r="F6" s="31"/>
      <c r="H6" s="31"/>
      <c r="J6" s="32"/>
      <c r="L6" s="32"/>
      <c r="N6" s="32"/>
      <c r="P6" s="32"/>
      <c r="R6" s="32"/>
    </row>
    <row r="7" spans="1:36" s="26" customFormat="1" ht="47.25">
      <c r="A7" s="446" t="s">
        <v>175</v>
      </c>
      <c r="B7" s="39" t="s">
        <v>1456</v>
      </c>
      <c r="D7" s="8" t="s">
        <v>1379</v>
      </c>
      <c r="F7" s="40"/>
      <c r="H7" s="40"/>
      <c r="J7" s="467"/>
      <c r="L7" s="468" t="s">
        <v>1457</v>
      </c>
      <c r="M7" s="25"/>
      <c r="N7" s="468" t="s">
        <v>1458</v>
      </c>
      <c r="O7" s="25"/>
      <c r="P7" s="469" t="s">
        <v>1459</v>
      </c>
      <c r="Q7" s="25"/>
      <c r="R7" s="469"/>
    </row>
    <row r="8" spans="1:36" s="25" customFormat="1" ht="19.5">
      <c r="A8" s="38"/>
      <c r="B8" s="31"/>
      <c r="D8" s="31"/>
      <c r="F8" s="31"/>
      <c r="H8" s="31"/>
      <c r="J8" s="32"/>
      <c r="L8" s="32"/>
      <c r="N8" s="32"/>
      <c r="P8" s="32"/>
      <c r="R8" s="32"/>
    </row>
    <row r="9" spans="1:36" s="7" customFormat="1" ht="409.5">
      <c r="A9" s="541" t="s">
        <v>1460</v>
      </c>
      <c r="B9" s="37" t="s">
        <v>1461</v>
      </c>
      <c r="C9" s="470"/>
      <c r="D9" s="377" t="s">
        <v>244</v>
      </c>
      <c r="E9" s="470"/>
      <c r="F9" s="422" t="s">
        <v>1462</v>
      </c>
      <c r="G9" s="423"/>
      <c r="H9" s="377" t="s">
        <v>1463</v>
      </c>
      <c r="I9" s="25"/>
      <c r="J9" s="544"/>
      <c r="K9" s="25"/>
      <c r="L9" s="468" t="s">
        <v>1464</v>
      </c>
      <c r="M9" s="25"/>
      <c r="N9" s="468" t="s">
        <v>1465</v>
      </c>
      <c r="O9" s="25"/>
      <c r="P9" s="469" t="s">
        <v>1466</v>
      </c>
      <c r="Q9" s="25"/>
      <c r="R9" s="469"/>
      <c r="S9" s="25"/>
      <c r="T9" s="470"/>
      <c r="U9" s="470"/>
      <c r="V9" s="470"/>
      <c r="W9" s="470"/>
      <c r="X9" s="470"/>
      <c r="Y9" s="470"/>
      <c r="Z9" s="470"/>
      <c r="AA9" s="470"/>
      <c r="AB9" s="470"/>
      <c r="AC9" s="470"/>
      <c r="AD9" s="470"/>
      <c r="AE9" s="470"/>
      <c r="AF9" s="470"/>
      <c r="AG9" s="470"/>
      <c r="AH9" s="470"/>
      <c r="AI9" s="470"/>
      <c r="AJ9" s="470"/>
    </row>
    <row r="10" spans="1:36" s="7" customFormat="1" ht="31.5">
      <c r="A10" s="612"/>
      <c r="B10" s="42" t="s">
        <v>1467</v>
      </c>
      <c r="C10" s="470"/>
      <c r="D10" s="377" t="s">
        <v>285</v>
      </c>
      <c r="E10" s="470"/>
      <c r="F10" s="377"/>
      <c r="G10" s="424"/>
      <c r="H10" s="377"/>
      <c r="I10" s="26"/>
      <c r="J10" s="568"/>
      <c r="K10" s="26"/>
      <c r="L10" s="469"/>
      <c r="M10" s="26"/>
      <c r="N10" s="469"/>
      <c r="O10" s="26"/>
      <c r="P10" s="469"/>
      <c r="Q10" s="26"/>
      <c r="R10" s="469"/>
      <c r="S10" s="26"/>
      <c r="T10" s="470"/>
      <c r="U10" s="470"/>
      <c r="V10" s="470"/>
      <c r="W10" s="470"/>
      <c r="X10" s="470"/>
      <c r="Y10" s="470"/>
      <c r="Z10" s="470"/>
      <c r="AA10" s="470"/>
      <c r="AB10" s="470"/>
      <c r="AC10" s="470"/>
      <c r="AD10" s="470"/>
      <c r="AE10" s="470"/>
      <c r="AF10" s="470"/>
      <c r="AG10" s="470"/>
      <c r="AH10" s="470"/>
      <c r="AI10" s="470"/>
      <c r="AJ10" s="470"/>
    </row>
    <row r="11" spans="1:36" s="7" customFormat="1" ht="31.5">
      <c r="A11" s="612"/>
      <c r="B11" s="42" t="s">
        <v>1468</v>
      </c>
      <c r="C11" s="470"/>
      <c r="D11" s="377" t="s">
        <v>285</v>
      </c>
      <c r="E11" s="470"/>
      <c r="F11" s="377"/>
      <c r="G11" s="423"/>
      <c r="H11" s="377"/>
      <c r="I11" s="25"/>
      <c r="J11" s="568"/>
      <c r="K11" s="25"/>
      <c r="L11" s="469"/>
      <c r="M11" s="25"/>
      <c r="N11" s="469"/>
      <c r="O11" s="25"/>
      <c r="P11" s="469"/>
      <c r="Q11" s="25"/>
      <c r="R11" s="469"/>
      <c r="S11" s="25"/>
      <c r="T11" s="470"/>
      <c r="U11" s="470"/>
      <c r="V11" s="470"/>
      <c r="W11" s="470"/>
      <c r="X11" s="470"/>
      <c r="Y11" s="470"/>
      <c r="Z11" s="470"/>
      <c r="AA11" s="470"/>
      <c r="AB11" s="470"/>
      <c r="AC11" s="470"/>
      <c r="AD11" s="470"/>
      <c r="AE11" s="470"/>
      <c r="AF11" s="470"/>
      <c r="AG11" s="470"/>
      <c r="AH11" s="470"/>
      <c r="AI11" s="470"/>
      <c r="AJ11" s="470"/>
    </row>
    <row r="12" spans="1:36" s="7" customFormat="1" ht="110.25">
      <c r="A12" s="612"/>
      <c r="B12" s="42" t="s">
        <v>1469</v>
      </c>
      <c r="C12" s="470"/>
      <c r="D12" s="377" t="s">
        <v>285</v>
      </c>
      <c r="E12" s="470"/>
      <c r="F12" s="377"/>
      <c r="G12" s="423"/>
      <c r="H12" s="377"/>
      <c r="I12" s="25"/>
      <c r="J12" s="568"/>
      <c r="K12" s="25"/>
      <c r="L12" s="469"/>
      <c r="M12" s="25"/>
      <c r="N12" s="469"/>
      <c r="O12" s="25"/>
      <c r="P12" s="469"/>
      <c r="Q12" s="25"/>
      <c r="R12" s="469"/>
      <c r="S12" s="25"/>
      <c r="T12" s="470"/>
      <c r="U12" s="470"/>
      <c r="V12" s="470"/>
      <c r="W12" s="470"/>
      <c r="X12" s="470"/>
      <c r="Y12" s="470"/>
      <c r="Z12" s="470"/>
      <c r="AA12" s="470"/>
      <c r="AB12" s="470"/>
      <c r="AC12" s="470"/>
      <c r="AD12" s="470"/>
      <c r="AE12" s="470"/>
      <c r="AF12" s="470"/>
      <c r="AG12" s="470"/>
      <c r="AH12" s="470"/>
      <c r="AI12" s="470"/>
      <c r="AJ12" s="470"/>
    </row>
    <row r="13" spans="1:36" s="7" customFormat="1" ht="63">
      <c r="A13" s="612"/>
      <c r="B13" s="42" t="s">
        <v>1470</v>
      </c>
      <c r="C13" s="470"/>
      <c r="D13" s="377" t="s">
        <v>285</v>
      </c>
      <c r="E13" s="470"/>
      <c r="F13" s="377"/>
      <c r="G13" s="153"/>
      <c r="H13" s="377"/>
      <c r="I13" s="153"/>
      <c r="J13" s="568"/>
      <c r="K13" s="153"/>
      <c r="L13" s="469"/>
      <c r="M13" s="153"/>
      <c r="N13" s="469"/>
      <c r="O13" s="153"/>
      <c r="P13" s="469"/>
      <c r="Q13" s="153"/>
      <c r="R13" s="469"/>
      <c r="S13" s="153"/>
      <c r="T13" s="470"/>
      <c r="U13" s="470"/>
      <c r="V13" s="470"/>
      <c r="W13" s="470"/>
      <c r="X13" s="470"/>
      <c r="Y13" s="470"/>
      <c r="Z13" s="470"/>
      <c r="AA13" s="470"/>
      <c r="AB13" s="470"/>
      <c r="AC13" s="470"/>
      <c r="AD13" s="470"/>
      <c r="AE13" s="470"/>
      <c r="AF13" s="470"/>
      <c r="AG13" s="470"/>
      <c r="AH13" s="470"/>
      <c r="AI13" s="470"/>
      <c r="AJ13" s="470"/>
    </row>
    <row r="14" spans="1:36" s="7" customFormat="1" ht="110.25">
      <c r="A14" s="612"/>
      <c r="B14" s="37" t="s">
        <v>1471</v>
      </c>
      <c r="C14" s="470"/>
      <c r="D14" s="377" t="s">
        <v>285</v>
      </c>
      <c r="E14" s="470"/>
      <c r="F14" s="377" t="s">
        <v>1472</v>
      </c>
      <c r="G14" s="424"/>
      <c r="H14" s="47" t="str">
        <f>IF(F14=[5]Lists!$K$4,"&lt; Input URL to data source &gt;",IF(F14=[5]Lists!$K$5,"&lt; Reference section in EITI Report &gt;",IF(F14=[5]Lists!$K$6,"&lt; Reference evidence of non-applicability &gt;","")))</f>
        <v/>
      </c>
      <c r="I14" s="26"/>
      <c r="J14" s="568"/>
      <c r="K14" s="26"/>
      <c r="L14" s="469"/>
      <c r="M14" s="26"/>
      <c r="N14" s="468" t="s">
        <v>1473</v>
      </c>
      <c r="O14" s="26"/>
      <c r="P14" s="469"/>
      <c r="Q14" s="26"/>
      <c r="R14" s="469"/>
      <c r="S14" s="26"/>
      <c r="T14" s="470"/>
      <c r="U14" s="470"/>
      <c r="V14" s="470"/>
      <c r="W14" s="470"/>
      <c r="X14" s="470"/>
      <c r="Y14" s="470"/>
      <c r="Z14" s="470"/>
      <c r="AA14" s="470"/>
      <c r="AB14" s="470"/>
      <c r="AC14" s="470"/>
      <c r="AD14" s="470"/>
      <c r="AE14" s="470"/>
      <c r="AF14" s="470"/>
      <c r="AG14" s="470"/>
      <c r="AH14" s="470"/>
      <c r="AI14" s="470"/>
      <c r="AJ14" s="470"/>
    </row>
    <row r="15" spans="1:36" s="7" customFormat="1" ht="31.5">
      <c r="A15" s="612"/>
      <c r="B15" s="42" t="s">
        <v>1474</v>
      </c>
      <c r="C15" s="470"/>
      <c r="D15" s="377" t="s">
        <v>285</v>
      </c>
      <c r="E15" s="470"/>
      <c r="F15" s="377"/>
      <c r="G15" s="423"/>
      <c r="H15" s="377"/>
      <c r="I15" s="25"/>
      <c r="J15" s="568"/>
      <c r="K15" s="25"/>
      <c r="L15" s="469"/>
      <c r="M15" s="25"/>
      <c r="N15" s="469"/>
      <c r="O15" s="25"/>
      <c r="P15" s="469"/>
      <c r="Q15" s="25"/>
      <c r="R15" s="469"/>
      <c r="S15" s="25"/>
      <c r="T15" s="470"/>
      <c r="U15" s="470"/>
      <c r="V15" s="470"/>
      <c r="W15" s="470"/>
      <c r="X15" s="470"/>
      <c r="Y15" s="470"/>
      <c r="Z15" s="470"/>
      <c r="AA15" s="470"/>
      <c r="AB15" s="470"/>
      <c r="AC15" s="470"/>
      <c r="AD15" s="470"/>
      <c r="AE15" s="470"/>
      <c r="AF15" s="470"/>
      <c r="AG15" s="470"/>
      <c r="AH15" s="470"/>
      <c r="AI15" s="470"/>
      <c r="AJ15" s="470"/>
    </row>
    <row r="16" spans="1:36" s="7" customFormat="1" ht="31.5">
      <c r="A16" s="612"/>
      <c r="B16" s="42" t="s">
        <v>1475</v>
      </c>
      <c r="C16" s="470"/>
      <c r="D16" s="377" t="s">
        <v>285</v>
      </c>
      <c r="E16" s="470"/>
      <c r="F16" s="377"/>
      <c r="G16" s="153"/>
      <c r="H16" s="377"/>
      <c r="I16" s="153"/>
      <c r="J16" s="568"/>
      <c r="K16" s="153"/>
      <c r="L16" s="469"/>
      <c r="M16" s="153"/>
      <c r="N16" s="469"/>
      <c r="O16" s="153"/>
      <c r="P16" s="469"/>
      <c r="Q16" s="153"/>
      <c r="R16" s="469"/>
      <c r="S16" s="153"/>
      <c r="T16" s="470"/>
      <c r="U16" s="470"/>
      <c r="V16" s="470"/>
      <c r="W16" s="470"/>
      <c r="X16" s="470"/>
      <c r="Y16" s="470"/>
      <c r="Z16" s="470"/>
      <c r="AA16" s="470"/>
      <c r="AB16" s="470"/>
      <c r="AC16" s="470"/>
      <c r="AD16" s="470"/>
      <c r="AE16" s="470"/>
      <c r="AF16" s="470"/>
      <c r="AG16" s="470"/>
      <c r="AH16" s="470"/>
      <c r="AI16" s="470"/>
      <c r="AJ16" s="470"/>
    </row>
    <row r="17" spans="1:36" s="7" customFormat="1" ht="110.25">
      <c r="A17" s="613"/>
      <c r="B17" s="42" t="s">
        <v>1476</v>
      </c>
      <c r="C17" s="470"/>
      <c r="D17" s="377" t="s">
        <v>285</v>
      </c>
      <c r="E17" s="470"/>
      <c r="F17" s="377"/>
      <c r="G17" s="423"/>
      <c r="H17" s="377"/>
      <c r="I17" s="25"/>
      <c r="J17" s="568"/>
      <c r="K17" s="25"/>
      <c r="L17" s="469"/>
      <c r="M17" s="25"/>
      <c r="N17" s="469"/>
      <c r="O17" s="25"/>
      <c r="P17" s="469"/>
      <c r="Q17" s="25"/>
      <c r="R17" s="469"/>
      <c r="S17" s="25"/>
      <c r="T17" s="470"/>
      <c r="U17" s="470"/>
      <c r="V17" s="470"/>
      <c r="W17" s="470"/>
      <c r="X17" s="470"/>
      <c r="Y17" s="470"/>
      <c r="Z17" s="470"/>
      <c r="AA17" s="470"/>
      <c r="AB17" s="470"/>
      <c r="AC17" s="470"/>
      <c r="AD17" s="470"/>
      <c r="AE17" s="470"/>
      <c r="AF17" s="470"/>
      <c r="AG17" s="470"/>
      <c r="AH17" s="470"/>
      <c r="AI17" s="470"/>
      <c r="AJ17" s="470"/>
    </row>
    <row r="18" spans="1:36" s="7" customFormat="1" ht="63">
      <c r="A18" s="453"/>
      <c r="B18" s="42" t="s">
        <v>1470</v>
      </c>
      <c r="C18" s="470"/>
      <c r="D18" s="377" t="s">
        <v>285</v>
      </c>
      <c r="E18" s="470"/>
      <c r="F18" s="377"/>
      <c r="G18" s="153"/>
      <c r="H18" s="377"/>
      <c r="I18" s="153"/>
      <c r="J18" s="569"/>
      <c r="K18" s="153"/>
      <c r="L18" s="469"/>
      <c r="M18" s="153"/>
      <c r="N18" s="469"/>
      <c r="O18" s="153"/>
      <c r="P18" s="469"/>
      <c r="Q18" s="153"/>
      <c r="R18" s="469"/>
      <c r="S18" s="153"/>
      <c r="T18" s="470"/>
      <c r="U18" s="470"/>
      <c r="V18" s="470"/>
      <c r="W18" s="470"/>
      <c r="X18" s="470"/>
      <c r="Y18" s="470"/>
      <c r="Z18" s="470"/>
      <c r="AA18" s="470"/>
      <c r="AB18" s="470"/>
      <c r="AC18" s="470"/>
      <c r="AD18" s="470"/>
      <c r="AE18" s="470"/>
      <c r="AF18" s="470"/>
      <c r="AG18" s="470"/>
      <c r="AH18" s="470"/>
      <c r="AI18" s="470"/>
      <c r="AJ18" s="470"/>
    </row>
    <row r="19" spans="1:36" s="7" customFormat="1" ht="409.5">
      <c r="A19" s="541" t="s">
        <v>1477</v>
      </c>
      <c r="B19" s="37" t="s">
        <v>1478</v>
      </c>
      <c r="C19" s="470"/>
      <c r="D19" s="377" t="s">
        <v>1479</v>
      </c>
      <c r="E19" s="470"/>
      <c r="F19" s="377" t="s">
        <v>1480</v>
      </c>
      <c r="G19" s="153"/>
      <c r="H19" s="377" t="s">
        <v>1481</v>
      </c>
      <c r="I19" s="153"/>
      <c r="J19" s="544"/>
      <c r="K19" s="153"/>
      <c r="L19" s="469"/>
      <c r="M19" s="153"/>
      <c r="N19" s="468" t="s">
        <v>1482</v>
      </c>
      <c r="O19" s="153"/>
      <c r="P19" s="469" t="s">
        <v>1483</v>
      </c>
      <c r="Q19" s="153"/>
      <c r="R19" s="469"/>
      <c r="S19" s="153"/>
      <c r="T19" s="470"/>
      <c r="U19" s="470"/>
      <c r="V19" s="470"/>
      <c r="W19" s="470"/>
      <c r="X19" s="470"/>
      <c r="Y19" s="470"/>
      <c r="Z19" s="470"/>
      <c r="AA19" s="470"/>
      <c r="AB19" s="470"/>
      <c r="AC19" s="470"/>
      <c r="AD19" s="470"/>
      <c r="AE19" s="470"/>
      <c r="AF19" s="470"/>
      <c r="AG19" s="470"/>
      <c r="AH19" s="470"/>
      <c r="AI19" s="470"/>
      <c r="AJ19" s="470"/>
    </row>
    <row r="20" spans="1:36" s="7" customFormat="1" ht="63">
      <c r="A20" s="612"/>
      <c r="B20" s="42" t="s">
        <v>1484</v>
      </c>
      <c r="C20" s="470"/>
      <c r="D20" s="377" t="s">
        <v>204</v>
      </c>
      <c r="E20" s="470"/>
      <c r="F20" s="519" t="s">
        <v>1485</v>
      </c>
      <c r="G20" s="153"/>
      <c r="H20" s="377" t="s">
        <v>1486</v>
      </c>
      <c r="I20" s="153"/>
      <c r="J20" s="568"/>
      <c r="K20" s="153"/>
      <c r="L20" s="469"/>
      <c r="M20" s="153"/>
      <c r="N20" s="469" t="s">
        <v>1487</v>
      </c>
      <c r="O20" s="153"/>
      <c r="P20" s="469"/>
      <c r="Q20" s="153"/>
      <c r="R20" s="469"/>
      <c r="S20" s="153"/>
      <c r="T20" s="470"/>
      <c r="U20" s="470"/>
      <c r="V20" s="470"/>
      <c r="W20" s="470"/>
      <c r="X20" s="470"/>
      <c r="Y20" s="470"/>
      <c r="Z20" s="470"/>
      <c r="AA20" s="470"/>
      <c r="AB20" s="470"/>
      <c r="AC20" s="470"/>
      <c r="AD20" s="470"/>
      <c r="AE20" s="470"/>
      <c r="AF20" s="470"/>
      <c r="AG20" s="470"/>
      <c r="AH20" s="470"/>
      <c r="AI20" s="470"/>
      <c r="AJ20" s="470"/>
    </row>
    <row r="21" spans="1:36" s="7" customFormat="1" ht="141.75">
      <c r="A21" s="612"/>
      <c r="B21" s="42" t="s">
        <v>1488</v>
      </c>
      <c r="C21" s="470"/>
      <c r="D21" s="377" t="s">
        <v>204</v>
      </c>
      <c r="E21" s="470"/>
      <c r="F21" s="377" t="s">
        <v>1489</v>
      </c>
      <c r="G21" s="153"/>
      <c r="H21" s="377" t="s">
        <v>1219</v>
      </c>
      <c r="I21" s="153"/>
      <c r="J21" s="568"/>
      <c r="K21" s="153"/>
      <c r="L21" s="469"/>
      <c r="M21" s="153"/>
      <c r="N21" s="469" t="s">
        <v>1487</v>
      </c>
      <c r="O21" s="153"/>
      <c r="P21" s="469"/>
      <c r="Q21" s="153"/>
      <c r="R21" s="469"/>
      <c r="S21" s="153"/>
      <c r="T21" s="470"/>
      <c r="U21" s="470"/>
      <c r="V21" s="470"/>
      <c r="W21" s="470"/>
      <c r="X21" s="470"/>
      <c r="Y21" s="470"/>
      <c r="Z21" s="470"/>
      <c r="AA21" s="470"/>
      <c r="AB21" s="470"/>
      <c r="AC21" s="470"/>
      <c r="AD21" s="470"/>
      <c r="AE21" s="470"/>
      <c r="AF21" s="470"/>
      <c r="AG21" s="470"/>
      <c r="AH21" s="470"/>
      <c r="AI21" s="470"/>
      <c r="AJ21" s="470"/>
    </row>
    <row r="22" spans="1:36" s="7" customFormat="1" ht="110.25">
      <c r="A22" s="613"/>
      <c r="B22" s="42" t="s">
        <v>1490</v>
      </c>
      <c r="C22" s="470"/>
      <c r="D22" s="377"/>
      <c r="E22" s="470"/>
      <c r="F22" s="377" t="s">
        <v>1491</v>
      </c>
      <c r="G22" s="153"/>
      <c r="H22" s="377"/>
      <c r="I22" s="153"/>
      <c r="J22" s="569"/>
      <c r="K22" s="153"/>
      <c r="L22" s="469"/>
      <c r="M22" s="153"/>
      <c r="N22" s="468" t="s">
        <v>1492</v>
      </c>
      <c r="O22" s="153"/>
      <c r="P22" s="469" t="s">
        <v>1483</v>
      </c>
      <c r="Q22" s="153"/>
      <c r="R22" s="469"/>
      <c r="S22" s="153"/>
      <c r="T22" s="470"/>
      <c r="U22" s="470"/>
      <c r="V22" s="470"/>
      <c r="W22" s="470"/>
      <c r="X22" s="470"/>
      <c r="Y22" s="470"/>
      <c r="Z22" s="470"/>
      <c r="AA22" s="470"/>
      <c r="AB22" s="470"/>
      <c r="AC22" s="470"/>
      <c r="AD22" s="470"/>
      <c r="AE22" s="470"/>
      <c r="AF22" s="470"/>
      <c r="AG22" s="470"/>
      <c r="AH22" s="470"/>
      <c r="AI22" s="470"/>
      <c r="AJ22" s="470"/>
    </row>
    <row r="23" spans="1:36" s="152" customFormat="1">
      <c r="A23" s="151"/>
    </row>
  </sheetData>
  <mergeCells count="4">
    <mergeCell ref="A9:A17"/>
    <mergeCell ref="A19:A22"/>
    <mergeCell ref="J9:J18"/>
    <mergeCell ref="J19:J22"/>
  </mergeCells>
  <pageMargins left="0.7" right="0.7" top="0.75" bottom="0.75" header="0.3" footer="0.3"/>
  <pageSetup paperSize="8"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S19"/>
  <sheetViews>
    <sheetView topLeftCell="A13" zoomScaleNormal="100" workbookViewId="0">
      <selection activeCell="D13" sqref="D13"/>
    </sheetView>
  </sheetViews>
  <sheetFormatPr defaultColWidth="10.5" defaultRowHeight="16.5"/>
  <cols>
    <col min="1" max="1" width="15" style="150" customWidth="1"/>
    <col min="2" max="2" width="35" style="150" customWidth="1"/>
    <col min="3" max="3" width="3" style="150" customWidth="1"/>
    <col min="4" max="4" width="25" style="150" customWidth="1"/>
    <col min="5" max="5" width="3" style="150" customWidth="1"/>
    <col min="6" max="6" width="25" style="150" customWidth="1"/>
    <col min="7" max="7" width="3" style="150" customWidth="1"/>
    <col min="8" max="8" width="25" style="150" customWidth="1"/>
    <col min="9" max="9" width="3"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49" t="s">
        <v>1493</v>
      </c>
    </row>
    <row r="3" spans="1:19" s="26" customFormat="1" ht="126">
      <c r="A3" s="446" t="s">
        <v>1494</v>
      </c>
      <c r="B3" s="39" t="s">
        <v>1495</v>
      </c>
      <c r="D3" s="8" t="s">
        <v>311</v>
      </c>
      <c r="F3" s="40"/>
      <c r="H3" s="40"/>
      <c r="J3" s="467"/>
      <c r="L3" s="469"/>
      <c r="N3" s="469"/>
      <c r="P3" s="469"/>
      <c r="R3" s="469"/>
    </row>
    <row r="4" spans="1:19" s="25" customFormat="1" ht="19.5">
      <c r="A4" s="38"/>
      <c r="B4" s="31"/>
      <c r="D4" s="31"/>
      <c r="F4" s="31"/>
      <c r="H4" s="31"/>
      <c r="J4" s="32"/>
      <c r="L4" s="32"/>
    </row>
    <row r="5" spans="1:19" s="36" customFormat="1" ht="97.5">
      <c r="A5" s="34"/>
      <c r="B5" s="35"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38"/>
      <c r="B6" s="31"/>
      <c r="D6" s="31"/>
      <c r="F6" s="31"/>
      <c r="H6" s="31"/>
      <c r="J6" s="32"/>
      <c r="L6" s="32"/>
      <c r="N6" s="32"/>
      <c r="P6" s="32"/>
      <c r="R6" s="32"/>
    </row>
    <row r="7" spans="1:19" s="26" customFormat="1" ht="47.25">
      <c r="A7" s="446" t="s">
        <v>175</v>
      </c>
      <c r="B7" s="39" t="s">
        <v>1496</v>
      </c>
      <c r="D7" s="8" t="s">
        <v>1379</v>
      </c>
      <c r="F7" s="40"/>
      <c r="H7" s="40"/>
      <c r="J7" s="467"/>
    </row>
    <row r="8" spans="1:19" s="25" customFormat="1" ht="19.5">
      <c r="A8" s="38"/>
      <c r="B8" s="31"/>
      <c r="D8" s="31"/>
      <c r="F8" s="31"/>
      <c r="H8" s="31"/>
      <c r="J8" s="32"/>
      <c r="L8" s="32"/>
      <c r="N8" s="32"/>
      <c r="P8" s="32"/>
      <c r="R8" s="32"/>
    </row>
    <row r="9" spans="1:19" s="7" customFormat="1" ht="362.25">
      <c r="A9" s="552" t="s">
        <v>1497</v>
      </c>
      <c r="B9" s="37" t="s">
        <v>1498</v>
      </c>
      <c r="C9" s="470"/>
      <c r="D9" s="8" t="s">
        <v>1499</v>
      </c>
      <c r="E9" s="470"/>
      <c r="F9" s="396" t="s">
        <v>1500</v>
      </c>
      <c r="G9" s="25"/>
      <c r="H9" s="8" t="str">
        <f>IF(F9=[2]Lists!$K$4,"&lt; Input URL to data source &gt;",IF(F9=[2]Lists!$K$5,"&lt; Reference section in EITI Report or URL &gt;",IF(F9=[2]Lists!$K$6,"&lt; Reference evidence of non-applicability &gt;","")))</f>
        <v/>
      </c>
      <c r="I9" s="25"/>
      <c r="J9" s="544"/>
      <c r="K9" s="25"/>
      <c r="L9" s="469"/>
      <c r="M9" s="25"/>
      <c r="N9" s="469"/>
      <c r="O9" s="25"/>
      <c r="P9" s="469"/>
      <c r="Q9" s="25"/>
      <c r="R9" s="469"/>
      <c r="S9" s="25"/>
    </row>
    <row r="10" spans="1:19" s="7" customFormat="1" ht="47.25">
      <c r="A10" s="554"/>
      <c r="B10" s="42" t="s">
        <v>1501</v>
      </c>
      <c r="C10" s="470"/>
      <c r="D10" s="8"/>
      <c r="E10" s="470"/>
      <c r="F10" s="8"/>
      <c r="G10" s="26"/>
      <c r="H10" s="8"/>
      <c r="I10" s="26"/>
      <c r="J10" s="568"/>
      <c r="K10" s="26"/>
      <c r="L10" s="469"/>
      <c r="M10" s="26"/>
      <c r="N10" s="469"/>
      <c r="O10" s="26"/>
      <c r="P10" s="469"/>
      <c r="Q10" s="26"/>
      <c r="R10" s="469"/>
      <c r="S10" s="26"/>
    </row>
    <row r="11" spans="1:19" s="7" customFormat="1" ht="78.75">
      <c r="A11" s="554"/>
      <c r="B11" s="42" t="s">
        <v>1502</v>
      </c>
      <c r="C11" s="470"/>
      <c r="D11" s="8"/>
      <c r="E11" s="470"/>
      <c r="F11" s="8"/>
      <c r="G11" s="26"/>
      <c r="H11" s="8"/>
      <c r="I11" s="26"/>
      <c r="J11" s="568"/>
      <c r="K11" s="26"/>
      <c r="L11" s="469"/>
      <c r="M11" s="26"/>
      <c r="N11" s="469"/>
      <c r="O11" s="26"/>
      <c r="P11" s="469"/>
      <c r="Q11" s="26"/>
      <c r="R11" s="469"/>
      <c r="S11" s="26"/>
    </row>
    <row r="12" spans="1:19" s="7" customFormat="1" ht="47.25">
      <c r="A12" s="554"/>
      <c r="B12" s="42" t="s">
        <v>1503</v>
      </c>
      <c r="C12" s="470"/>
      <c r="D12" s="8"/>
      <c r="E12" s="470"/>
      <c r="F12" s="8"/>
      <c r="G12" s="26"/>
      <c r="H12" s="8"/>
      <c r="I12" s="26"/>
      <c r="J12" s="568"/>
      <c r="K12" s="26"/>
      <c r="L12" s="469"/>
      <c r="M12" s="26"/>
      <c r="N12" s="469"/>
      <c r="O12" s="26"/>
      <c r="P12" s="469"/>
      <c r="Q12" s="26"/>
      <c r="R12" s="469"/>
      <c r="S12" s="26"/>
    </row>
    <row r="13" spans="1:19" s="7" customFormat="1" ht="69" customHeight="1">
      <c r="A13" s="554"/>
      <c r="B13" s="42" t="s">
        <v>1504</v>
      </c>
      <c r="C13" s="470"/>
      <c r="D13" s="8"/>
      <c r="E13" s="470"/>
      <c r="F13" s="8"/>
      <c r="G13" s="26"/>
      <c r="H13" s="8"/>
      <c r="I13" s="26"/>
      <c r="J13" s="569"/>
      <c r="K13" s="26"/>
      <c r="L13" s="469"/>
      <c r="M13" s="26"/>
      <c r="N13" s="469"/>
      <c r="O13" s="26"/>
      <c r="P13" s="469"/>
      <c r="Q13" s="26"/>
      <c r="R13" s="469"/>
      <c r="S13" s="26"/>
    </row>
    <row r="14" spans="1:19" s="153" customFormat="1">
      <c r="A14" s="156"/>
    </row>
    <row r="15" spans="1:19" s="7" customFormat="1" ht="47.25">
      <c r="A15" s="552" t="s">
        <v>1505</v>
      </c>
      <c r="B15" s="37" t="s">
        <v>1498</v>
      </c>
      <c r="C15" s="470"/>
      <c r="D15" s="8"/>
      <c r="E15" s="470"/>
      <c r="F15" s="8"/>
      <c r="G15" s="25"/>
      <c r="H15" s="8"/>
      <c r="I15" s="25"/>
      <c r="J15" s="544"/>
      <c r="K15" s="25"/>
      <c r="L15" s="469"/>
      <c r="M15" s="25"/>
      <c r="N15" s="469"/>
      <c r="O15" s="25"/>
      <c r="P15" s="469"/>
      <c r="Q15" s="25"/>
      <c r="R15" s="469"/>
      <c r="S15" s="25"/>
    </row>
    <row r="16" spans="1:19" s="7" customFormat="1" ht="47.25">
      <c r="A16" s="554"/>
      <c r="B16" s="42" t="s">
        <v>1501</v>
      </c>
      <c r="C16" s="470"/>
      <c r="D16" s="8"/>
      <c r="E16" s="470"/>
      <c r="F16" s="8"/>
      <c r="G16" s="26"/>
      <c r="H16" s="8"/>
      <c r="I16" s="26"/>
      <c r="J16" s="568"/>
      <c r="K16" s="26"/>
      <c r="L16" s="469"/>
      <c r="M16" s="26"/>
      <c r="N16" s="469"/>
      <c r="O16" s="26"/>
      <c r="P16" s="469"/>
      <c r="Q16" s="26"/>
      <c r="R16" s="469"/>
      <c r="S16" s="26"/>
    </row>
    <row r="17" spans="1:19" s="7" customFormat="1" ht="78.75">
      <c r="A17" s="554"/>
      <c r="B17" s="42" t="s">
        <v>1502</v>
      </c>
      <c r="C17" s="470"/>
      <c r="D17" s="8"/>
      <c r="E17" s="470"/>
      <c r="F17" s="8"/>
      <c r="G17" s="26"/>
      <c r="H17" s="8"/>
      <c r="I17" s="26"/>
      <c r="J17" s="568"/>
      <c r="K17" s="26"/>
      <c r="L17" s="469"/>
      <c r="M17" s="26"/>
      <c r="N17" s="469"/>
      <c r="O17" s="26"/>
      <c r="P17" s="469"/>
      <c r="Q17" s="26"/>
      <c r="R17" s="469"/>
      <c r="S17" s="26"/>
    </row>
    <row r="18" spans="1:19" s="7" customFormat="1" ht="47.25">
      <c r="A18" s="554"/>
      <c r="B18" s="42" t="s">
        <v>1503</v>
      </c>
      <c r="C18" s="470"/>
      <c r="D18" s="8"/>
      <c r="E18" s="470"/>
      <c r="F18" s="8"/>
      <c r="G18" s="26"/>
      <c r="H18" s="8"/>
      <c r="I18" s="26"/>
      <c r="J18" s="568"/>
      <c r="K18" s="26"/>
      <c r="L18" s="469"/>
      <c r="M18" s="26"/>
      <c r="N18" s="469"/>
      <c r="O18" s="26"/>
      <c r="P18" s="469"/>
      <c r="Q18" s="26"/>
      <c r="R18" s="469"/>
      <c r="S18" s="26"/>
    </row>
    <row r="19" spans="1:19" s="9" customFormat="1" ht="69" customHeight="1">
      <c r="A19" s="614"/>
      <c r="B19" s="43" t="s">
        <v>1504</v>
      </c>
      <c r="C19" s="480"/>
      <c r="D19" s="10"/>
      <c r="E19" s="480"/>
      <c r="F19" s="10"/>
      <c r="G19" s="44"/>
      <c r="H19" s="10"/>
      <c r="I19" s="44"/>
      <c r="J19" s="569"/>
      <c r="K19" s="44"/>
      <c r="L19" s="482"/>
      <c r="M19" s="44"/>
      <c r="N19" s="482"/>
      <c r="O19" s="44"/>
      <c r="P19" s="482"/>
      <c r="Q19" s="44"/>
      <c r="R19" s="482"/>
      <c r="S19" s="44"/>
    </row>
  </sheetData>
  <mergeCells count="4">
    <mergeCell ref="A9:A13"/>
    <mergeCell ref="A15:A19"/>
    <mergeCell ref="J9:J13"/>
    <mergeCell ref="J15:J19"/>
  </mergeCells>
  <hyperlinks>
    <hyperlink ref="F9" r:id="rId1" xr:uid="{00000000-0004-0000-1B00-000000000000}"/>
  </hyperlinks>
  <pageMargins left="0.7" right="0.7" top="0.75" bottom="0.75" header="0.3" footer="0.3"/>
  <pageSetup paperSize="8"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S22"/>
  <sheetViews>
    <sheetView topLeftCell="C16" zoomScaleNormal="100" workbookViewId="0">
      <selection activeCell="J7" sqref="J7:J21"/>
    </sheetView>
  </sheetViews>
  <sheetFormatPr defaultColWidth="10.5" defaultRowHeight="16.5"/>
  <cols>
    <col min="1" max="1" width="22" style="155" customWidth="1"/>
    <col min="2" max="2" width="33.5" style="150" customWidth="1"/>
    <col min="3" max="3" width="3.375" style="150" customWidth="1"/>
    <col min="4" max="4" width="25" style="150" customWidth="1"/>
    <col min="5" max="5" width="3.375" style="150" customWidth="1"/>
    <col min="6" max="6" width="25" style="150" customWidth="1"/>
    <col min="7" max="7" width="3.375" style="150" customWidth="1"/>
    <col min="8" max="8" width="25" style="150" customWidth="1"/>
    <col min="9" max="9" width="3.375"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49" t="s">
        <v>1506</v>
      </c>
    </row>
    <row r="3" spans="1:19" s="26" customFormat="1" ht="110.25">
      <c r="A3" s="446" t="s">
        <v>1507</v>
      </c>
      <c r="B3" s="39" t="s">
        <v>1508</v>
      </c>
      <c r="D3" s="8" t="s">
        <v>311</v>
      </c>
      <c r="F3" s="40"/>
      <c r="H3" s="40"/>
      <c r="J3" s="467"/>
      <c r="L3" s="469"/>
      <c r="N3" s="469"/>
      <c r="P3" s="469"/>
      <c r="R3" s="469"/>
    </row>
    <row r="4" spans="1:19" s="25" customFormat="1" ht="19.5">
      <c r="A4" s="50"/>
      <c r="B4" s="31"/>
      <c r="D4" s="31"/>
      <c r="F4" s="31"/>
      <c r="H4" s="31"/>
      <c r="J4" s="32"/>
      <c r="L4" s="32"/>
      <c r="N4" s="32"/>
      <c r="P4" s="32"/>
      <c r="R4" s="32"/>
    </row>
    <row r="5" spans="1:19" s="36" customFormat="1" ht="97.5">
      <c r="A5" s="49"/>
      <c r="B5" s="35"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50"/>
      <c r="B6" s="31"/>
      <c r="D6" s="31"/>
      <c r="F6" s="31"/>
      <c r="H6" s="31"/>
      <c r="J6" s="32"/>
      <c r="L6" s="32"/>
      <c r="N6" s="32"/>
      <c r="P6" s="32"/>
      <c r="R6" s="32"/>
    </row>
    <row r="7" spans="1:19" s="7" customFormat="1" ht="47.25">
      <c r="A7" s="51"/>
      <c r="B7" s="48" t="s">
        <v>1509</v>
      </c>
      <c r="C7" s="470"/>
      <c r="D7" s="394" t="s">
        <v>221</v>
      </c>
      <c r="E7" s="470"/>
      <c r="F7" s="183" t="s">
        <v>1510</v>
      </c>
      <c r="G7" s="25"/>
      <c r="H7" s="394" t="s">
        <v>1511</v>
      </c>
      <c r="I7" s="25"/>
      <c r="J7" s="544"/>
      <c r="K7" s="25"/>
      <c r="L7" s="469"/>
      <c r="M7" s="25"/>
      <c r="N7" s="469"/>
      <c r="O7" s="25"/>
      <c r="P7" s="469"/>
      <c r="Q7" s="25"/>
      <c r="R7" s="469"/>
      <c r="S7" s="25"/>
    </row>
    <row r="8" spans="1:19" s="7" customFormat="1" ht="47.25">
      <c r="A8" s="51"/>
      <c r="B8" s="37" t="s">
        <v>1512</v>
      </c>
      <c r="C8" s="470"/>
      <c r="D8" s="394" t="s">
        <v>1513</v>
      </c>
      <c r="E8" s="470"/>
      <c r="F8" s="8" t="s">
        <v>499</v>
      </c>
      <c r="G8" s="26"/>
      <c r="H8" s="394" t="s">
        <v>1514</v>
      </c>
      <c r="I8" s="26"/>
      <c r="J8" s="568"/>
      <c r="K8" s="26"/>
      <c r="L8" s="469"/>
      <c r="M8" s="26"/>
      <c r="N8" s="469"/>
      <c r="O8" s="26"/>
      <c r="P8" s="469"/>
      <c r="Q8" s="26"/>
      <c r="R8" s="469"/>
      <c r="S8" s="26"/>
    </row>
    <row r="9" spans="1:19" s="7" customFormat="1" ht="78.75">
      <c r="A9" s="51"/>
      <c r="B9" s="13" t="s">
        <v>1515</v>
      </c>
      <c r="C9" s="470"/>
      <c r="D9" s="394" t="s">
        <v>1516</v>
      </c>
      <c r="E9" s="470"/>
      <c r="F9" s="8" t="s">
        <v>1517</v>
      </c>
      <c r="G9" s="25"/>
      <c r="H9" s="394" t="s">
        <v>499</v>
      </c>
      <c r="I9" s="25"/>
      <c r="J9" s="568"/>
      <c r="K9" s="25"/>
      <c r="L9" s="469"/>
      <c r="M9" s="25"/>
      <c r="N9" s="469"/>
      <c r="O9" s="25"/>
      <c r="P9" s="469"/>
      <c r="Q9" s="25"/>
      <c r="R9" s="469"/>
      <c r="S9" s="25"/>
    </row>
    <row r="10" spans="1:19" s="7" customFormat="1" ht="31.5">
      <c r="A10" s="51"/>
      <c r="B10" s="45" t="s">
        <v>1518</v>
      </c>
      <c r="C10" s="470"/>
      <c r="D10" s="395" t="s">
        <v>1519</v>
      </c>
      <c r="E10" s="470"/>
      <c r="F10" s="8" t="s">
        <v>499</v>
      </c>
      <c r="G10" s="26"/>
      <c r="H10" s="394" t="s">
        <v>1514</v>
      </c>
      <c r="I10" s="26"/>
      <c r="J10" s="568"/>
      <c r="K10" s="26"/>
      <c r="L10" s="469"/>
      <c r="M10" s="26"/>
      <c r="N10" s="469"/>
      <c r="O10" s="26"/>
      <c r="P10" s="469"/>
      <c r="Q10" s="26"/>
      <c r="R10" s="469"/>
      <c r="S10" s="26"/>
    </row>
    <row r="11" spans="1:19" s="7" customFormat="1" ht="31.5">
      <c r="A11" s="51"/>
      <c r="B11" s="45" t="s">
        <v>1520</v>
      </c>
      <c r="C11" s="470"/>
      <c r="D11" s="394" t="s">
        <v>1521</v>
      </c>
      <c r="E11" s="470"/>
      <c r="F11" s="8" t="s">
        <v>499</v>
      </c>
      <c r="G11" s="25"/>
      <c r="H11" s="394" t="s">
        <v>1522</v>
      </c>
      <c r="I11" s="25"/>
      <c r="J11" s="568"/>
      <c r="K11" s="25"/>
      <c r="L11" s="469"/>
      <c r="M11" s="25"/>
      <c r="N11" s="469"/>
      <c r="O11" s="25"/>
      <c r="P11" s="469"/>
      <c r="Q11" s="25"/>
      <c r="R11" s="469"/>
      <c r="S11" s="25"/>
    </row>
    <row r="12" spans="1:19" s="7" customFormat="1" ht="78.75">
      <c r="A12" s="51"/>
      <c r="B12" s="45" t="s">
        <v>1523</v>
      </c>
      <c r="C12" s="470"/>
      <c r="D12" s="394" t="s">
        <v>1524</v>
      </c>
      <c r="E12" s="470"/>
      <c r="F12" s="8" t="s">
        <v>1517</v>
      </c>
      <c r="G12" s="153"/>
      <c r="H12" s="394" t="s">
        <v>499</v>
      </c>
      <c r="I12" s="153"/>
      <c r="J12" s="568"/>
      <c r="K12" s="153"/>
      <c r="L12" s="469"/>
      <c r="M12" s="153"/>
      <c r="N12" s="469"/>
      <c r="O12" s="153"/>
      <c r="P12" s="469"/>
      <c r="Q12" s="153"/>
      <c r="R12" s="469"/>
      <c r="S12" s="153"/>
    </row>
    <row r="13" spans="1:19" s="7" customFormat="1" ht="31.5">
      <c r="A13" s="51"/>
      <c r="B13" s="45" t="s">
        <v>1525</v>
      </c>
      <c r="C13" s="470"/>
      <c r="D13" s="394" t="s">
        <v>1526</v>
      </c>
      <c r="E13" s="470"/>
      <c r="F13" s="8" t="s">
        <v>499</v>
      </c>
      <c r="G13" s="153"/>
      <c r="H13" s="394" t="s">
        <v>1514</v>
      </c>
      <c r="I13" s="153"/>
      <c r="J13" s="568"/>
      <c r="K13" s="153"/>
      <c r="L13" s="469"/>
      <c r="M13" s="153"/>
      <c r="N13" s="469"/>
      <c r="O13" s="153"/>
      <c r="P13" s="469"/>
      <c r="Q13" s="153"/>
      <c r="R13" s="469"/>
      <c r="S13" s="153"/>
    </row>
    <row r="14" spans="1:19" s="7" customFormat="1" ht="31.5">
      <c r="A14" s="51"/>
      <c r="B14" s="45" t="s">
        <v>1527</v>
      </c>
      <c r="C14" s="470"/>
      <c r="D14" s="394" t="s">
        <v>1528</v>
      </c>
      <c r="E14" s="470"/>
      <c r="F14" s="8" t="s">
        <v>499</v>
      </c>
      <c r="G14" s="153"/>
      <c r="H14" s="394" t="s">
        <v>1514</v>
      </c>
      <c r="I14" s="153"/>
      <c r="J14" s="568"/>
      <c r="K14" s="153"/>
      <c r="L14" s="469"/>
      <c r="M14" s="153"/>
      <c r="N14" s="469"/>
      <c r="O14" s="153"/>
      <c r="P14" s="469"/>
      <c r="Q14" s="153"/>
      <c r="R14" s="469"/>
      <c r="S14" s="153"/>
    </row>
    <row r="15" spans="1:19" s="7" customFormat="1" ht="94.5">
      <c r="A15" s="51"/>
      <c r="B15" s="45" t="s">
        <v>1529</v>
      </c>
      <c r="C15" s="470"/>
      <c r="D15" s="394" t="s">
        <v>1530</v>
      </c>
      <c r="E15" s="470"/>
      <c r="F15" s="396" t="s">
        <v>1531</v>
      </c>
      <c r="G15" s="153"/>
      <c r="H15" s="394" t="s">
        <v>1532</v>
      </c>
      <c r="I15" s="153"/>
      <c r="J15" s="568"/>
      <c r="K15" s="153"/>
      <c r="L15" s="469"/>
      <c r="M15" s="153"/>
      <c r="N15" s="469"/>
      <c r="O15" s="153"/>
      <c r="P15" s="469"/>
      <c r="Q15" s="153"/>
      <c r="R15" s="469"/>
      <c r="S15" s="153"/>
    </row>
    <row r="16" spans="1:19" s="7" customFormat="1" ht="141.75">
      <c r="A16" s="51"/>
      <c r="B16" s="45" t="s">
        <v>1533</v>
      </c>
      <c r="C16" s="470"/>
      <c r="D16" s="417" t="s">
        <v>1534</v>
      </c>
      <c r="E16" s="470"/>
      <c r="F16" s="396" t="s">
        <v>1535</v>
      </c>
      <c r="G16" s="153"/>
      <c r="H16" s="394" t="s">
        <v>1532</v>
      </c>
      <c r="I16" s="153"/>
      <c r="J16" s="568"/>
      <c r="K16" s="153"/>
      <c r="L16" s="469"/>
      <c r="M16" s="153"/>
      <c r="N16" s="469"/>
      <c r="O16" s="153"/>
      <c r="P16" s="469"/>
      <c r="Q16" s="153"/>
      <c r="R16" s="469"/>
      <c r="S16" s="153"/>
    </row>
    <row r="17" spans="1:19" s="7" customFormat="1" ht="47.25">
      <c r="A17" s="51"/>
      <c r="B17" s="45" t="s">
        <v>1536</v>
      </c>
      <c r="C17" s="470"/>
      <c r="D17" s="394" t="s">
        <v>1537</v>
      </c>
      <c r="E17" s="470"/>
      <c r="F17" s="8" t="s">
        <v>1538</v>
      </c>
      <c r="G17" s="153"/>
      <c r="H17" s="394" t="s">
        <v>1539</v>
      </c>
      <c r="I17" s="153"/>
      <c r="J17" s="568"/>
      <c r="K17" s="153"/>
      <c r="L17" s="469"/>
      <c r="M17" s="153"/>
      <c r="N17" s="469"/>
      <c r="O17" s="153"/>
      <c r="P17" s="469"/>
      <c r="Q17" s="153"/>
      <c r="R17" s="469"/>
      <c r="S17" s="153"/>
    </row>
    <row r="18" spans="1:19" s="7" customFormat="1" ht="47.25">
      <c r="A18" s="51"/>
      <c r="B18" s="45" t="s">
        <v>1540</v>
      </c>
      <c r="C18" s="470"/>
      <c r="D18" s="394" t="s">
        <v>1541</v>
      </c>
      <c r="E18" s="470"/>
      <c r="F18" s="8" t="s">
        <v>1542</v>
      </c>
      <c r="G18" s="153"/>
      <c r="H18" s="394" t="s">
        <v>1532</v>
      </c>
      <c r="I18" s="153"/>
      <c r="J18" s="568"/>
      <c r="K18" s="153"/>
      <c r="L18" s="469"/>
      <c r="M18" s="153"/>
      <c r="N18" s="469"/>
      <c r="O18" s="153"/>
      <c r="P18" s="469"/>
      <c r="Q18" s="153"/>
      <c r="R18" s="469"/>
      <c r="S18" s="153"/>
    </row>
    <row r="19" spans="1:19" s="7" customFormat="1" ht="78.75">
      <c r="A19" s="51"/>
      <c r="B19" s="45" t="s">
        <v>1543</v>
      </c>
      <c r="C19" s="470"/>
      <c r="D19" s="394" t="s">
        <v>1544</v>
      </c>
      <c r="E19" s="470"/>
      <c r="F19" s="8" t="s">
        <v>1545</v>
      </c>
      <c r="G19" s="153"/>
      <c r="H19" s="394" t="s">
        <v>499</v>
      </c>
      <c r="I19" s="153"/>
      <c r="J19" s="568"/>
      <c r="K19" s="153"/>
      <c r="L19" s="469"/>
      <c r="M19" s="153"/>
      <c r="N19" s="469"/>
      <c r="O19" s="153"/>
      <c r="P19" s="469"/>
      <c r="Q19" s="153"/>
      <c r="R19" s="469"/>
      <c r="S19" s="153"/>
    </row>
    <row r="20" spans="1:19" s="7" customFormat="1" ht="78.75">
      <c r="A20" s="51"/>
      <c r="B20" s="45" t="s">
        <v>1546</v>
      </c>
      <c r="C20" s="470"/>
      <c r="D20" s="394" t="s">
        <v>1547</v>
      </c>
      <c r="E20" s="470"/>
      <c r="F20" s="8" t="s">
        <v>1545</v>
      </c>
      <c r="G20" s="153"/>
      <c r="H20" s="394" t="s">
        <v>499</v>
      </c>
      <c r="I20" s="153"/>
      <c r="J20" s="568"/>
      <c r="K20" s="153"/>
      <c r="L20" s="469"/>
      <c r="M20" s="153"/>
      <c r="N20" s="469"/>
      <c r="O20" s="153"/>
      <c r="P20" s="469"/>
      <c r="Q20" s="153"/>
      <c r="R20" s="469"/>
      <c r="S20" s="153"/>
    </row>
    <row r="21" spans="1:19" s="7" customFormat="1" ht="126">
      <c r="A21" s="51"/>
      <c r="B21" s="48" t="s">
        <v>1548</v>
      </c>
      <c r="C21" s="470"/>
      <c r="D21" s="394" t="s">
        <v>221</v>
      </c>
      <c r="E21" s="470"/>
      <c r="F21" s="418" t="s">
        <v>1549</v>
      </c>
      <c r="G21" s="25"/>
      <c r="H21" s="394" t="s">
        <v>1550</v>
      </c>
      <c r="I21" s="25"/>
      <c r="J21" s="569"/>
      <c r="K21" s="25"/>
      <c r="L21" s="469"/>
      <c r="M21" s="25"/>
      <c r="N21" s="469"/>
      <c r="O21" s="25"/>
      <c r="P21" s="469"/>
      <c r="Q21" s="25"/>
      <c r="R21" s="469"/>
      <c r="S21" s="25"/>
    </row>
    <row r="22" spans="1:19" s="152" customFormat="1">
      <c r="A22" s="154"/>
    </row>
  </sheetData>
  <mergeCells count="1">
    <mergeCell ref="J7:J21"/>
  </mergeCells>
  <hyperlinks>
    <hyperlink ref="B8" r:id="rId1" xr:uid="{00000000-0004-0000-1C00-000000000000}"/>
    <hyperlink ref="F7" r:id="rId2" display="https://miningcadastre.albeiti.org/" xr:uid="{00000000-0004-0000-1C00-000001000000}"/>
    <hyperlink ref="F21" r:id="rId3" display="http://www.albpetrol.al/rezervat-gjeologjike/" xr:uid="{00000000-0004-0000-1C00-000002000000}"/>
    <hyperlink ref="F15" r:id="rId4" xr:uid="{00000000-0004-0000-1C00-000003000000}"/>
    <hyperlink ref="F16" r:id="rId5" display="https://www.albeiti.org/site/wp-content/uploads/2021/02/Social-impact-of-EI-in-Albania_Final-Draft_AL_EXE.pdf ( page 47)" xr:uid="{00000000-0004-0000-1C00-000004000000}"/>
  </hyperlinks>
  <pageMargins left="0.7" right="0.7" top="0.75" bottom="0.75" header="0.3" footer="0.3"/>
  <pageSetup paperSize="8" orientation="landscape" horizontalDpi="1200" verticalDpi="1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sheetPr>
  <dimension ref="A1:S23"/>
  <sheetViews>
    <sheetView zoomScale="85" zoomScaleNormal="85" zoomScalePageLayoutView="80" workbookViewId="0">
      <selection activeCell="J16" sqref="J16:J21"/>
    </sheetView>
  </sheetViews>
  <sheetFormatPr defaultColWidth="10.5" defaultRowHeight="16.5"/>
  <cols>
    <col min="1" max="1" width="14" style="155" customWidth="1"/>
    <col min="2" max="2" width="48" style="150" customWidth="1"/>
    <col min="3" max="3" width="3" style="150" customWidth="1"/>
    <col min="4" max="4" width="28.375" style="150" customWidth="1"/>
    <col min="5" max="5" width="3" style="150" customWidth="1"/>
    <col min="6" max="6" width="35.875" style="150" customWidth="1"/>
    <col min="7" max="7" width="3" style="150" customWidth="1"/>
    <col min="8" max="8" width="35.875" style="150" customWidth="1"/>
    <col min="9" max="9" width="3" style="150" customWidth="1"/>
    <col min="10" max="10" width="39"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65" t="s">
        <v>115</v>
      </c>
    </row>
    <row r="3" spans="1:19" s="26" customFormat="1" ht="94.5">
      <c r="A3" s="446" t="s">
        <v>116</v>
      </c>
      <c r="B3" s="39" t="s">
        <v>117</v>
      </c>
      <c r="D3" s="8" t="s">
        <v>118</v>
      </c>
      <c r="F3" s="40"/>
      <c r="H3" s="40"/>
      <c r="J3" s="467"/>
      <c r="L3" s="468" t="s">
        <v>119</v>
      </c>
      <c r="N3" s="469"/>
      <c r="P3" s="469"/>
      <c r="R3" s="469"/>
    </row>
    <row r="4" spans="1:19" s="26" customFormat="1" ht="15.75">
      <c r="A4" s="446"/>
      <c r="B4" s="39"/>
      <c r="D4" s="56"/>
      <c r="F4" s="56"/>
      <c r="H4" s="56"/>
      <c r="J4" s="470"/>
      <c r="L4" s="470"/>
      <c r="N4" s="470"/>
      <c r="P4" s="470"/>
      <c r="R4" s="470"/>
    </row>
    <row r="5" spans="1:19" s="36" customFormat="1" ht="97.5">
      <c r="A5" s="49"/>
      <c r="B5" s="35"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50"/>
      <c r="B6" s="31"/>
      <c r="D6" s="31"/>
      <c r="F6" s="31"/>
      <c r="H6" s="31"/>
      <c r="J6" s="32"/>
      <c r="L6" s="32"/>
      <c r="N6" s="32"/>
      <c r="P6" s="32"/>
      <c r="R6" s="32"/>
    </row>
    <row r="7" spans="1:19" s="7" customFormat="1" ht="15.75">
      <c r="A7" s="541" t="s">
        <v>129</v>
      </c>
      <c r="B7" s="45" t="s">
        <v>130</v>
      </c>
      <c r="C7" s="470"/>
      <c r="D7" s="17"/>
      <c r="E7" s="470"/>
      <c r="F7" s="17"/>
      <c r="G7" s="470"/>
      <c r="H7" s="17"/>
      <c r="I7" s="470"/>
      <c r="J7" s="470"/>
      <c r="K7" s="471"/>
      <c r="L7" s="471"/>
      <c r="M7" s="471"/>
      <c r="N7" s="471"/>
      <c r="O7" s="471"/>
      <c r="P7" s="471"/>
      <c r="Q7" s="471"/>
      <c r="R7" s="471"/>
      <c r="S7" s="471"/>
    </row>
    <row r="8" spans="1:19" s="7" customFormat="1" ht="94.5">
      <c r="A8" s="542"/>
      <c r="B8" s="46" t="s">
        <v>131</v>
      </c>
      <c r="C8" s="470"/>
      <c r="D8" s="8" t="s">
        <v>132</v>
      </c>
      <c r="E8" s="470"/>
      <c r="F8" s="60" t="s">
        <v>133</v>
      </c>
      <c r="G8" s="472"/>
      <c r="H8" s="60"/>
      <c r="I8" s="470"/>
      <c r="J8" s="544"/>
      <c r="K8" s="25"/>
      <c r="L8" s="468"/>
      <c r="M8" s="25"/>
      <c r="N8" s="468"/>
      <c r="O8" s="25"/>
      <c r="P8" s="469"/>
      <c r="Q8" s="25"/>
      <c r="R8" s="469"/>
      <c r="S8" s="25"/>
    </row>
    <row r="9" spans="1:19" s="7" customFormat="1" ht="63">
      <c r="A9" s="542"/>
      <c r="B9" s="46" t="s">
        <v>134</v>
      </c>
      <c r="C9" s="470"/>
      <c r="D9" s="8" t="s">
        <v>135</v>
      </c>
      <c r="E9" s="470"/>
      <c r="F9" s="60" t="s">
        <v>136</v>
      </c>
      <c r="G9" s="470"/>
      <c r="H9" s="60" t="s">
        <v>137</v>
      </c>
      <c r="I9" s="470"/>
      <c r="J9" s="545"/>
      <c r="K9" s="26"/>
      <c r="L9" s="469"/>
      <c r="M9" s="26"/>
      <c r="N9" s="469"/>
      <c r="O9" s="26"/>
      <c r="P9" s="469"/>
      <c r="Q9" s="26"/>
      <c r="R9" s="469"/>
      <c r="S9" s="26"/>
    </row>
    <row r="10" spans="1:19" s="7" customFormat="1" ht="94.5">
      <c r="A10" s="542"/>
      <c r="B10" s="46" t="s">
        <v>138</v>
      </c>
      <c r="C10" s="470"/>
      <c r="D10" s="8" t="s">
        <v>139</v>
      </c>
      <c r="E10" s="470"/>
      <c r="F10" s="60" t="s">
        <v>140</v>
      </c>
      <c r="G10" s="470"/>
      <c r="H10" s="60" t="s">
        <v>141</v>
      </c>
      <c r="I10" s="470"/>
      <c r="J10" s="545"/>
      <c r="K10" s="25"/>
      <c r="L10" s="469"/>
      <c r="M10" s="25"/>
      <c r="N10" s="469"/>
      <c r="O10" s="25"/>
      <c r="P10" s="469"/>
      <c r="Q10" s="25"/>
      <c r="R10" s="469"/>
      <c r="S10" s="25"/>
    </row>
    <row r="11" spans="1:19" s="7" customFormat="1" ht="31.5" customHeight="1">
      <c r="A11" s="542"/>
      <c r="B11" s="46" t="s">
        <v>142</v>
      </c>
      <c r="C11" s="470"/>
      <c r="D11" s="8" t="s">
        <v>135</v>
      </c>
      <c r="E11" s="470"/>
      <c r="F11" s="60" t="s">
        <v>143</v>
      </c>
      <c r="G11" s="470"/>
      <c r="H11" s="60" t="s">
        <v>144</v>
      </c>
      <c r="I11" s="470"/>
      <c r="J11" s="545"/>
      <c r="K11" s="471"/>
      <c r="L11" s="469"/>
      <c r="M11" s="471"/>
      <c r="N11" s="469"/>
      <c r="O11" s="471"/>
      <c r="P11" s="469"/>
      <c r="Q11" s="471"/>
      <c r="R11" s="469"/>
      <c r="S11" s="471"/>
    </row>
    <row r="12" spans="1:19" s="153" customFormat="1" ht="256.5">
      <c r="A12" s="542"/>
      <c r="B12" s="46" t="s">
        <v>145</v>
      </c>
      <c r="D12" s="8" t="s">
        <v>146</v>
      </c>
      <c r="E12" s="470"/>
      <c r="F12" s="60"/>
      <c r="H12" s="60" t="s">
        <v>147</v>
      </c>
      <c r="I12" s="470"/>
      <c r="J12" s="545"/>
      <c r="K12" s="471"/>
      <c r="L12" s="468" t="s">
        <v>148</v>
      </c>
      <c r="M12" s="471"/>
      <c r="N12" s="468" t="s">
        <v>149</v>
      </c>
      <c r="O12" s="471"/>
      <c r="P12" s="403" t="s">
        <v>150</v>
      </c>
      <c r="Q12" s="471"/>
      <c r="R12" s="469"/>
      <c r="S12" s="471"/>
    </row>
    <row r="13" spans="1:19" s="153" customFormat="1" ht="78.75">
      <c r="A13" s="543"/>
      <c r="B13" s="46" t="s">
        <v>151</v>
      </c>
      <c r="D13" s="8" t="s">
        <v>152</v>
      </c>
      <c r="E13" s="470"/>
      <c r="F13" s="60" t="s">
        <v>153</v>
      </c>
      <c r="H13" s="60"/>
      <c r="I13" s="470"/>
      <c r="J13" s="546"/>
      <c r="K13" s="471"/>
      <c r="L13" s="469"/>
      <c r="M13" s="471"/>
      <c r="N13" s="469"/>
      <c r="O13" s="471"/>
      <c r="P13" s="469"/>
      <c r="Q13" s="471"/>
      <c r="R13" s="469"/>
      <c r="S13" s="471"/>
    </row>
    <row r="14" spans="1:19" s="153" customFormat="1" ht="15.95" customHeight="1">
      <c r="A14" s="157"/>
      <c r="B14" s="46"/>
      <c r="L14" s="470"/>
      <c r="N14" s="470"/>
      <c r="P14" s="470"/>
      <c r="R14" s="470"/>
    </row>
    <row r="15" spans="1:19" s="153" customFormat="1" ht="16.5" customHeight="1">
      <c r="A15" s="541" t="s">
        <v>154</v>
      </c>
      <c r="B15" s="45" t="s">
        <v>130</v>
      </c>
      <c r="C15" s="470"/>
      <c r="D15" s="17"/>
      <c r="E15" s="470"/>
      <c r="F15" s="17"/>
      <c r="G15" s="470"/>
      <c r="H15" s="17"/>
      <c r="I15" s="470"/>
      <c r="J15" s="470"/>
      <c r="L15" s="470"/>
      <c r="N15" s="470"/>
      <c r="P15" s="470"/>
      <c r="R15" s="470"/>
    </row>
    <row r="16" spans="1:19" s="153" customFormat="1" ht="94.5">
      <c r="A16" s="542"/>
      <c r="B16" s="46" t="s">
        <v>131</v>
      </c>
      <c r="C16" s="470"/>
      <c r="D16" s="8" t="s">
        <v>132</v>
      </c>
      <c r="E16" s="470"/>
      <c r="F16" s="60" t="s">
        <v>155</v>
      </c>
      <c r="G16" s="470"/>
      <c r="H16" s="60"/>
      <c r="I16" s="470"/>
      <c r="J16" s="544"/>
      <c r="L16" s="468" t="s">
        <v>156</v>
      </c>
      <c r="N16" s="468" t="s">
        <v>157</v>
      </c>
      <c r="P16" s="403" t="s">
        <v>158</v>
      </c>
      <c r="R16" s="469"/>
    </row>
    <row r="17" spans="1:18" s="153" customFormat="1" ht="47.25" customHeight="1">
      <c r="A17" s="542"/>
      <c r="B17" s="46" t="s">
        <v>134</v>
      </c>
      <c r="C17" s="470"/>
      <c r="D17" s="8" t="s">
        <v>135</v>
      </c>
      <c r="E17" s="470"/>
      <c r="F17" s="60" t="s">
        <v>159</v>
      </c>
      <c r="G17" s="470"/>
      <c r="H17" s="60" t="s">
        <v>137</v>
      </c>
      <c r="I17" s="470"/>
      <c r="J17" s="545"/>
      <c r="L17" s="469"/>
      <c r="N17" s="469"/>
      <c r="P17" s="421"/>
      <c r="R17" s="469"/>
    </row>
    <row r="18" spans="1:18" s="153" customFormat="1" ht="78.75">
      <c r="A18" s="542"/>
      <c r="B18" s="46" t="s">
        <v>138</v>
      </c>
      <c r="C18" s="470"/>
      <c r="D18" s="8" t="s">
        <v>139</v>
      </c>
      <c r="E18" s="470"/>
      <c r="F18" s="60" t="s">
        <v>160</v>
      </c>
      <c r="G18" s="470"/>
      <c r="H18" s="60" t="s">
        <v>141</v>
      </c>
      <c r="I18" s="470"/>
      <c r="J18" s="545"/>
      <c r="L18" s="469"/>
      <c r="N18" s="469"/>
      <c r="P18" s="469"/>
      <c r="R18" s="469"/>
    </row>
    <row r="19" spans="1:18" s="153" customFormat="1" ht="31.5" customHeight="1">
      <c r="A19" s="542"/>
      <c r="B19" s="46" t="s">
        <v>142</v>
      </c>
      <c r="C19" s="470"/>
      <c r="D19" s="8" t="s">
        <v>135</v>
      </c>
      <c r="E19" s="470"/>
      <c r="F19" s="60" t="s">
        <v>143</v>
      </c>
      <c r="G19" s="470"/>
      <c r="H19" s="60" t="s">
        <v>144</v>
      </c>
      <c r="I19" s="470"/>
      <c r="J19" s="545"/>
      <c r="L19" s="469"/>
      <c r="N19" s="469"/>
      <c r="P19" s="469"/>
      <c r="R19" s="469"/>
    </row>
    <row r="20" spans="1:18" s="153" customFormat="1" ht="67.5" customHeight="1">
      <c r="A20" s="542"/>
      <c r="B20" s="46" t="s">
        <v>145</v>
      </c>
      <c r="D20" s="8" t="s">
        <v>146</v>
      </c>
      <c r="E20" s="470"/>
      <c r="F20" s="60"/>
      <c r="H20" s="60" t="s">
        <v>144</v>
      </c>
      <c r="I20" s="470"/>
      <c r="J20" s="545"/>
      <c r="L20" s="468" t="s">
        <v>161</v>
      </c>
      <c r="N20" s="468" t="s">
        <v>149</v>
      </c>
      <c r="P20" s="468" t="s">
        <v>162</v>
      </c>
      <c r="R20" s="469"/>
    </row>
    <row r="21" spans="1:18" s="153" customFormat="1" ht="78.75">
      <c r="A21" s="543"/>
      <c r="B21" s="46" t="s">
        <v>151</v>
      </c>
      <c r="D21" s="8" t="s">
        <v>152</v>
      </c>
      <c r="E21" s="470"/>
      <c r="F21" s="183" t="s">
        <v>163</v>
      </c>
      <c r="H21" s="60"/>
      <c r="I21" s="470"/>
      <c r="J21" s="546"/>
      <c r="L21" s="468" t="s">
        <v>164</v>
      </c>
      <c r="N21" s="468" t="s">
        <v>165</v>
      </c>
      <c r="P21" s="403" t="s">
        <v>166</v>
      </c>
      <c r="R21" s="469"/>
    </row>
    <row r="22" spans="1:18" s="153" customFormat="1">
      <c r="A22" s="157"/>
    </row>
    <row r="23" spans="1:18" s="152" customFormat="1">
      <c r="A23" s="154"/>
    </row>
  </sheetData>
  <mergeCells count="4">
    <mergeCell ref="A7:A13"/>
    <mergeCell ref="A15:A21"/>
    <mergeCell ref="J8:J13"/>
    <mergeCell ref="J16:J21"/>
  </mergeCells>
  <hyperlinks>
    <hyperlink ref="F21" r:id="rId1" xr:uid="{00000000-0004-0000-0200-000000000000}"/>
  </hyperlinks>
  <pageMargins left="0.70866141732283505" right="0.70866141732283505" top="0.74803149606299202" bottom="0.74803149606299202" header="0.31496062992126" footer="0.31496062992126"/>
  <pageSetup paperSize="8" orientation="landscape"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S13"/>
  <sheetViews>
    <sheetView topLeftCell="A7" zoomScale="70" zoomScaleNormal="70" workbookViewId="0">
      <selection activeCell="L7" sqref="L7"/>
    </sheetView>
  </sheetViews>
  <sheetFormatPr defaultColWidth="10.5" defaultRowHeight="16.5"/>
  <cols>
    <col min="1" max="1" width="14.375" style="150" customWidth="1"/>
    <col min="2" max="2" width="42.375" style="150" customWidth="1"/>
    <col min="3" max="3" width="3" style="150" customWidth="1"/>
    <col min="4" max="4" width="24" style="150" customWidth="1"/>
    <col min="5" max="5" width="3" style="150" customWidth="1"/>
    <col min="6" max="6" width="22.375" style="150" customWidth="1"/>
    <col min="7" max="7" width="3" style="150" customWidth="1"/>
    <col min="8" max="8" width="22.375" style="150" customWidth="1"/>
    <col min="9" max="9" width="3"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49" t="s">
        <v>1551</v>
      </c>
    </row>
    <row r="3" spans="1:19" s="26" customFormat="1" ht="126">
      <c r="A3" s="446" t="s">
        <v>1552</v>
      </c>
      <c r="B3" s="39" t="s">
        <v>1553</v>
      </c>
      <c r="D3" s="8" t="s">
        <v>311</v>
      </c>
      <c r="F3" s="40"/>
      <c r="H3" s="40"/>
      <c r="J3" s="467"/>
      <c r="L3" s="469"/>
      <c r="N3" s="469"/>
      <c r="P3" s="469"/>
      <c r="R3" s="469"/>
    </row>
    <row r="4" spans="1:19" s="25" customFormat="1" ht="19.5">
      <c r="A4" s="38"/>
      <c r="B4" s="31"/>
      <c r="D4" s="31"/>
      <c r="F4" s="31"/>
      <c r="H4" s="31"/>
      <c r="J4" s="32"/>
      <c r="L4" s="32"/>
    </row>
    <row r="5" spans="1:19" s="36" customFormat="1" ht="97.5">
      <c r="A5" s="34"/>
      <c r="B5" s="35"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38"/>
      <c r="B6" s="31"/>
      <c r="D6" s="31"/>
      <c r="F6" s="31"/>
      <c r="H6" s="31"/>
      <c r="J6" s="32"/>
      <c r="L6" s="32"/>
      <c r="N6" s="32"/>
      <c r="P6" s="32"/>
      <c r="R6" s="32"/>
    </row>
    <row r="7" spans="1:19" s="26" customFormat="1" ht="47.25">
      <c r="A7" s="446" t="s">
        <v>175</v>
      </c>
      <c r="B7" s="39" t="s">
        <v>1554</v>
      </c>
      <c r="D7" s="8" t="s">
        <v>1379</v>
      </c>
      <c r="F7" s="40"/>
      <c r="H7" s="40"/>
      <c r="J7" s="467"/>
      <c r="L7" s="468" t="s">
        <v>1555</v>
      </c>
      <c r="M7" s="25"/>
      <c r="N7" s="469"/>
      <c r="O7" s="25"/>
      <c r="P7" s="469"/>
      <c r="Q7" s="25"/>
      <c r="R7" s="469"/>
    </row>
    <row r="8" spans="1:19" s="25" customFormat="1" ht="19.5">
      <c r="A8" s="38"/>
      <c r="B8" s="31"/>
      <c r="D8" s="31"/>
      <c r="F8" s="31"/>
      <c r="H8" s="31"/>
      <c r="J8" s="32"/>
      <c r="L8" s="32"/>
      <c r="N8" s="32"/>
      <c r="P8" s="32"/>
      <c r="R8" s="32"/>
    </row>
    <row r="9" spans="1:19" s="7" customFormat="1" ht="19.5">
      <c r="A9" s="478"/>
      <c r="B9" s="45" t="s">
        <v>130</v>
      </c>
      <c r="C9" s="470"/>
      <c r="D9" s="17"/>
      <c r="E9" s="470"/>
      <c r="F9" s="17"/>
      <c r="G9" s="25"/>
      <c r="H9" s="17"/>
      <c r="I9" s="25"/>
      <c r="J9" s="470"/>
      <c r="K9" s="25"/>
      <c r="L9" s="470"/>
      <c r="M9" s="25"/>
      <c r="N9" s="470"/>
      <c r="O9" s="25"/>
      <c r="P9" s="470"/>
      <c r="Q9" s="25"/>
      <c r="R9" s="470"/>
      <c r="S9" s="25"/>
    </row>
    <row r="10" spans="1:19" s="7" customFormat="1" ht="45.75" customHeight="1">
      <c r="A10" s="478"/>
      <c r="B10" s="14" t="s">
        <v>1556</v>
      </c>
      <c r="C10" s="470"/>
      <c r="D10" s="8" t="s">
        <v>221</v>
      </c>
      <c r="E10" s="470"/>
      <c r="F10" s="8" t="str">
        <f>IF(D10=[2]Lists!$K$4,"&lt; Input URL to data source &gt;",IF(D10=[2]Lists!$K$5,"&lt; Reference section in EITI Report or URL &gt;",IF(D10=[2]Lists!$K$6,"&lt; Reference evidence of non-applicability &gt;","")))</f>
        <v/>
      </c>
      <c r="G10" s="26"/>
      <c r="H10" s="8" t="s">
        <v>1557</v>
      </c>
      <c r="I10" s="26"/>
      <c r="J10" s="608" t="s">
        <v>1558</v>
      </c>
      <c r="K10" s="26"/>
      <c r="L10" s="468" t="s">
        <v>1559</v>
      </c>
      <c r="M10" s="26"/>
      <c r="N10" s="469"/>
      <c r="O10" s="26"/>
      <c r="P10" s="469"/>
      <c r="Q10" s="26"/>
      <c r="R10" s="469"/>
      <c r="S10" s="26"/>
    </row>
    <row r="11" spans="1:19" s="7" customFormat="1" ht="220.5">
      <c r="A11" s="478"/>
      <c r="B11" s="14" t="s">
        <v>1560</v>
      </c>
      <c r="C11" s="470"/>
      <c r="D11" s="8" t="s">
        <v>221</v>
      </c>
      <c r="E11" s="470"/>
      <c r="F11" s="398" t="s">
        <v>1561</v>
      </c>
      <c r="G11" s="25"/>
      <c r="H11" s="8" t="str">
        <f>IF(F11=[2]Lists!$K$4,"&lt; Input URL to data source &gt;",IF(F11=[2]Lists!$K$5,"&lt; Reference section in EITI Report or URL &gt;",IF(F11=[2]Lists!$K$6,"&lt; Reference evidence of non-applicability &gt;","")))</f>
        <v/>
      </c>
      <c r="I11" s="25"/>
      <c r="J11" s="609"/>
      <c r="K11" s="25"/>
      <c r="L11" s="468" t="s">
        <v>1562</v>
      </c>
      <c r="M11" s="25"/>
      <c r="N11" s="469"/>
      <c r="O11" s="25"/>
      <c r="P11" s="469"/>
      <c r="Q11" s="25"/>
      <c r="R11" s="469"/>
      <c r="S11" s="25"/>
    </row>
    <row r="12" spans="1:19" s="7" customFormat="1" ht="409.5">
      <c r="A12" s="478"/>
      <c r="B12" s="14" t="s">
        <v>1563</v>
      </c>
      <c r="C12" s="470"/>
      <c r="D12" s="8" t="s">
        <v>221</v>
      </c>
      <c r="E12" s="470"/>
      <c r="F12" s="397" t="s">
        <v>1564</v>
      </c>
      <c r="G12" s="26"/>
      <c r="H12" s="8" t="str">
        <f>IF(F12=[2]Lists!$K$4,"&lt; Input URL to data source &gt;",IF(F12=[2]Lists!$K$5,"&lt; Reference section in EITI Report or URL &gt;",IF(F12=[2]Lists!$K$6,"&lt; Reference evidence of non-applicability &gt;","")))</f>
        <v/>
      </c>
      <c r="I12" s="26"/>
      <c r="J12" s="610"/>
      <c r="K12" s="26"/>
      <c r="L12" s="468" t="s">
        <v>1565</v>
      </c>
      <c r="M12" s="26"/>
      <c r="N12" s="469"/>
      <c r="O12" s="26"/>
      <c r="P12" s="469"/>
      <c r="Q12" s="26"/>
      <c r="R12" s="469"/>
      <c r="S12" s="26"/>
    </row>
    <row r="13" spans="1:19" s="152" customFormat="1">
      <c r="A13" s="151"/>
    </row>
  </sheetData>
  <mergeCells count="1">
    <mergeCell ref="J10:J12"/>
  </mergeCells>
  <hyperlinks>
    <hyperlink ref="F11" r:id="rId1" xr:uid="{00000000-0004-0000-1D00-000000000000}"/>
  </hyperlinks>
  <pageMargins left="0.7" right="0.7" top="0.75" bottom="0.75" header="0.3" footer="0.3"/>
  <pageSetup paperSize="8"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sheetPr>
  <dimension ref="A1:S33"/>
  <sheetViews>
    <sheetView zoomScaleNormal="100" workbookViewId="0">
      <selection sqref="A1:R33"/>
    </sheetView>
  </sheetViews>
  <sheetFormatPr defaultColWidth="10.5" defaultRowHeight="16.5"/>
  <cols>
    <col min="1" max="1" width="13" style="155" customWidth="1"/>
    <col min="2" max="2" width="69" style="163" customWidth="1"/>
    <col min="3" max="3" width="3.5" style="150" customWidth="1"/>
    <col min="4" max="4" width="29" style="150" customWidth="1"/>
    <col min="5" max="5" width="3.5" style="150" customWidth="1"/>
    <col min="6" max="6" width="20.5" style="150" customWidth="1"/>
    <col min="7" max="7" width="3.5" style="150" customWidth="1"/>
    <col min="8" max="8" width="20.5" style="150" customWidth="1"/>
    <col min="9" max="9" width="3.5" style="150" customWidth="1"/>
    <col min="10" max="10" width="44"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c r="A1" s="195" t="s">
        <v>167</v>
      </c>
      <c r="B1" s="196"/>
      <c r="C1" s="197"/>
      <c r="D1" s="197"/>
      <c r="E1" s="197"/>
      <c r="F1" s="197"/>
      <c r="G1" s="197"/>
      <c r="H1" s="197"/>
      <c r="I1" s="197"/>
      <c r="J1" s="197"/>
    </row>
    <row r="2" spans="1:19">
      <c r="A2" s="195"/>
      <c r="B2" s="196"/>
      <c r="C2" s="197"/>
      <c r="D2" s="197"/>
      <c r="E2" s="197"/>
      <c r="F2" s="197"/>
      <c r="G2" s="197"/>
      <c r="H2" s="197"/>
      <c r="I2" s="197"/>
      <c r="J2" s="197"/>
    </row>
    <row r="3" spans="1:19" s="26" customFormat="1" ht="409.5">
      <c r="A3" s="198" t="s">
        <v>168</v>
      </c>
      <c r="B3" s="199" t="s">
        <v>169</v>
      </c>
      <c r="C3" s="200"/>
      <c r="D3" s="201" t="s">
        <v>170</v>
      </c>
      <c r="E3" s="200"/>
      <c r="F3" s="202"/>
      <c r="G3" s="200"/>
      <c r="H3" s="202"/>
      <c r="I3" s="200"/>
      <c r="J3" s="476" t="s">
        <v>171</v>
      </c>
      <c r="L3" s="468" t="s">
        <v>172</v>
      </c>
      <c r="N3" s="468" t="s">
        <v>173</v>
      </c>
      <c r="P3" s="468" t="s">
        <v>174</v>
      </c>
      <c r="R3" s="469"/>
    </row>
    <row r="4" spans="1:19" s="25" customFormat="1" ht="19.5">
      <c r="A4" s="203"/>
      <c r="B4" s="204"/>
      <c r="C4" s="205"/>
      <c r="D4" s="204"/>
      <c r="E4" s="205"/>
      <c r="F4" s="204"/>
      <c r="G4" s="205"/>
      <c r="H4" s="204"/>
      <c r="I4" s="205"/>
      <c r="J4" s="206"/>
      <c r="L4" s="32"/>
      <c r="N4" s="32"/>
      <c r="P4" s="32"/>
      <c r="R4" s="32"/>
    </row>
    <row r="5" spans="1:19" s="29" customFormat="1" ht="40.5">
      <c r="A5" s="207"/>
      <c r="B5" s="208" t="s">
        <v>120</v>
      </c>
      <c r="C5" s="209"/>
      <c r="D5" s="208" t="s">
        <v>121</v>
      </c>
      <c r="E5" s="209"/>
      <c r="F5" s="208" t="s">
        <v>122</v>
      </c>
      <c r="G5" s="209"/>
      <c r="H5" s="208" t="s">
        <v>123</v>
      </c>
      <c r="I5" s="210"/>
      <c r="J5" s="211" t="s">
        <v>124</v>
      </c>
      <c r="L5" s="30" t="s">
        <v>125</v>
      </c>
      <c r="N5" s="30" t="s">
        <v>126</v>
      </c>
      <c r="P5" s="30" t="s">
        <v>127</v>
      </c>
      <c r="R5" s="30" t="s">
        <v>128</v>
      </c>
    </row>
    <row r="6" spans="1:19" s="25" customFormat="1" ht="19.5">
      <c r="A6" s="203"/>
      <c r="B6" s="204"/>
      <c r="C6" s="205"/>
      <c r="D6" s="204"/>
      <c r="E6" s="205"/>
      <c r="F6" s="204"/>
      <c r="G6" s="205"/>
      <c r="H6" s="204"/>
      <c r="I6" s="205"/>
      <c r="J6" s="206"/>
      <c r="L6" s="32"/>
      <c r="N6" s="32"/>
      <c r="P6" s="32"/>
      <c r="R6" s="32"/>
    </row>
    <row r="7" spans="1:19" s="26" customFormat="1" ht="81">
      <c r="A7" s="198" t="s">
        <v>175</v>
      </c>
      <c r="B7" s="199" t="s">
        <v>176</v>
      </c>
      <c r="C7" s="200"/>
      <c r="D7" s="201" t="s">
        <v>177</v>
      </c>
      <c r="E7" s="200"/>
      <c r="F7" s="412" t="s">
        <v>178</v>
      </c>
      <c r="G7" s="200"/>
      <c r="H7" s="202"/>
      <c r="I7" s="200"/>
      <c r="J7" s="414" t="s">
        <v>179</v>
      </c>
      <c r="L7" s="469"/>
      <c r="N7" s="469"/>
    </row>
    <row r="8" spans="1:19" s="25" customFormat="1" ht="19.5">
      <c r="A8" s="203"/>
      <c r="B8" s="204"/>
      <c r="C8" s="205"/>
      <c r="D8" s="204"/>
      <c r="E8" s="205"/>
      <c r="F8" s="204"/>
      <c r="G8" s="205"/>
      <c r="H8" s="204"/>
      <c r="I8" s="205"/>
      <c r="J8" s="206"/>
      <c r="L8" s="32"/>
      <c r="N8" s="32"/>
    </row>
    <row r="9" spans="1:19" s="12" customFormat="1" ht="19.5" customHeight="1">
      <c r="A9" s="547" t="s">
        <v>129</v>
      </c>
      <c r="B9" s="212" t="s">
        <v>130</v>
      </c>
      <c r="C9" s="213"/>
      <c r="D9" s="214"/>
      <c r="E9" s="213"/>
      <c r="F9" s="214"/>
      <c r="G9" s="213"/>
      <c r="H9" s="214"/>
      <c r="I9" s="213"/>
      <c r="J9" s="213"/>
      <c r="K9" s="471"/>
      <c r="L9" s="469"/>
      <c r="M9" s="25"/>
      <c r="N9" s="469"/>
      <c r="O9" s="25"/>
      <c r="P9" s="469"/>
      <c r="Q9" s="25"/>
      <c r="R9" s="469"/>
      <c r="S9" s="471"/>
    </row>
    <row r="10" spans="1:19" s="12" customFormat="1" ht="382.5" customHeight="1">
      <c r="A10" s="547"/>
      <c r="B10" s="215" t="s">
        <v>180</v>
      </c>
      <c r="C10" s="213"/>
      <c r="D10" s="413" t="s">
        <v>181</v>
      </c>
      <c r="E10" s="213"/>
      <c r="F10" s="413" t="s">
        <v>182</v>
      </c>
      <c r="G10" s="213"/>
      <c r="H10" s="201"/>
      <c r="I10" s="213"/>
      <c r="J10" s="549"/>
      <c r="K10" s="25"/>
      <c r="L10" s="468"/>
      <c r="M10" s="25"/>
      <c r="N10" s="468" t="s">
        <v>183</v>
      </c>
      <c r="O10" s="25"/>
      <c r="P10" s="468" t="s">
        <v>184</v>
      </c>
      <c r="Q10" s="25"/>
      <c r="R10" s="469"/>
      <c r="S10" s="25"/>
    </row>
    <row r="11" spans="1:19" s="12" customFormat="1" ht="409.5">
      <c r="A11" s="548"/>
      <c r="B11" s="212" t="s">
        <v>185</v>
      </c>
      <c r="C11" s="213"/>
      <c r="D11" s="201" t="s">
        <v>186</v>
      </c>
      <c r="E11" s="213"/>
      <c r="F11" s="216" t="s">
        <v>187</v>
      </c>
      <c r="G11" s="213"/>
      <c r="H11" s="216" t="s">
        <v>188</v>
      </c>
      <c r="I11" s="213"/>
      <c r="J11" s="550"/>
      <c r="K11" s="26"/>
      <c r="L11" s="469"/>
      <c r="M11" s="26"/>
      <c r="N11" s="468"/>
      <c r="O11" s="26"/>
      <c r="P11" s="468" t="s">
        <v>189</v>
      </c>
      <c r="Q11" s="26"/>
      <c r="R11" s="469"/>
      <c r="S11" s="26"/>
    </row>
    <row r="12" spans="1:19" s="12" customFormat="1" ht="175.5">
      <c r="A12" s="548"/>
      <c r="B12" s="212" t="s">
        <v>190</v>
      </c>
      <c r="C12" s="213"/>
      <c r="D12" s="201" t="s">
        <v>191</v>
      </c>
      <c r="E12" s="213"/>
      <c r="F12" s="216" t="s">
        <v>192</v>
      </c>
      <c r="G12" s="213"/>
      <c r="H12" s="216" t="s">
        <v>193</v>
      </c>
      <c r="I12" s="213"/>
      <c r="J12" s="550"/>
      <c r="K12" s="25"/>
      <c r="L12" s="468" t="s">
        <v>194</v>
      </c>
      <c r="M12" s="25"/>
      <c r="N12" s="468" t="s">
        <v>195</v>
      </c>
      <c r="O12" s="25"/>
      <c r="P12" s="415" t="s">
        <v>196</v>
      </c>
      <c r="Q12" s="25"/>
      <c r="R12" s="469"/>
      <c r="S12" s="25"/>
    </row>
    <row r="13" spans="1:19" s="12" customFormat="1" ht="220.5">
      <c r="A13" s="548"/>
      <c r="B13" s="217" t="s">
        <v>197</v>
      </c>
      <c r="C13" s="213"/>
      <c r="D13" s="201" t="s">
        <v>198</v>
      </c>
      <c r="E13" s="213"/>
      <c r="F13" s="216"/>
      <c r="G13" s="213"/>
      <c r="H13" s="216" t="s">
        <v>199</v>
      </c>
      <c r="I13" s="213"/>
      <c r="J13" s="550"/>
      <c r="K13" s="471"/>
      <c r="L13" s="468" t="s">
        <v>200</v>
      </c>
      <c r="M13" s="471"/>
      <c r="N13" s="468" t="s">
        <v>201</v>
      </c>
      <c r="O13" s="471"/>
      <c r="P13" s="468" t="s">
        <v>202</v>
      </c>
      <c r="Q13" s="471"/>
      <c r="R13" s="469"/>
      <c r="S13" s="471"/>
    </row>
    <row r="14" spans="1:19" s="12" customFormat="1" ht="250.5" customHeight="1">
      <c r="A14" s="548"/>
      <c r="B14" s="218" t="s">
        <v>203</v>
      </c>
      <c r="C14" s="213"/>
      <c r="D14" s="201" t="s">
        <v>204</v>
      </c>
      <c r="E14" s="213"/>
      <c r="F14" s="216" t="s">
        <v>205</v>
      </c>
      <c r="G14" s="213"/>
      <c r="H14" s="216" t="s">
        <v>206</v>
      </c>
      <c r="I14" s="213"/>
      <c r="J14" s="550"/>
      <c r="K14" s="471"/>
      <c r="L14" s="469"/>
      <c r="M14" s="471"/>
      <c r="N14" s="468" t="s">
        <v>207</v>
      </c>
      <c r="O14" s="471" t="s">
        <v>208</v>
      </c>
      <c r="P14" s="416" t="s">
        <v>209</v>
      </c>
      <c r="Q14" s="471"/>
      <c r="R14" s="469"/>
      <c r="S14" s="471"/>
    </row>
    <row r="15" spans="1:19" s="12" customFormat="1" ht="63">
      <c r="A15" s="548"/>
      <c r="B15" s="217" t="s">
        <v>210</v>
      </c>
      <c r="C15" s="213"/>
      <c r="D15" s="201" t="s">
        <v>211</v>
      </c>
      <c r="E15" s="213"/>
      <c r="F15" s="183" t="s">
        <v>212</v>
      </c>
      <c r="G15" s="213"/>
      <c r="H15" s="216"/>
      <c r="I15" s="213"/>
      <c r="J15" s="550"/>
      <c r="K15" s="471"/>
      <c r="L15" s="469"/>
      <c r="M15" s="471"/>
      <c r="N15" s="469"/>
      <c r="O15" s="471"/>
      <c r="P15" s="469"/>
      <c r="Q15" s="471"/>
      <c r="R15" s="469"/>
      <c r="S15" s="471"/>
    </row>
    <row r="16" spans="1:19" s="12" customFormat="1" ht="108">
      <c r="A16" s="548"/>
      <c r="B16" s="212" t="s">
        <v>213</v>
      </c>
      <c r="C16" s="213"/>
      <c r="D16" s="201" t="s">
        <v>214</v>
      </c>
      <c r="E16" s="213"/>
      <c r="F16" s="216" t="s">
        <v>215</v>
      </c>
      <c r="G16" s="213"/>
      <c r="H16" s="216" t="s">
        <v>206</v>
      </c>
      <c r="I16" s="213"/>
      <c r="J16" s="550"/>
      <c r="K16" s="153"/>
      <c r="L16" s="469"/>
      <c r="M16" s="153"/>
      <c r="N16" s="469"/>
      <c r="O16" s="153"/>
      <c r="P16" s="469"/>
      <c r="Q16" s="153"/>
      <c r="R16" s="469"/>
      <c r="S16" s="153"/>
    </row>
    <row r="17" spans="1:19" s="12" customFormat="1" ht="189">
      <c r="A17" s="548"/>
      <c r="B17" s="212" t="s">
        <v>190</v>
      </c>
      <c r="C17" s="213"/>
      <c r="D17" s="201" t="s">
        <v>152</v>
      </c>
      <c r="E17" s="213"/>
      <c r="F17" s="183" t="s">
        <v>216</v>
      </c>
      <c r="G17" s="213"/>
      <c r="H17" s="216"/>
      <c r="I17" s="213"/>
      <c r="J17" s="550"/>
      <c r="K17" s="153"/>
      <c r="L17" s="468" t="s">
        <v>217</v>
      </c>
      <c r="M17" s="153"/>
      <c r="N17" s="468" t="s">
        <v>218</v>
      </c>
      <c r="O17" s="153"/>
      <c r="P17" s="468" t="s">
        <v>219</v>
      </c>
      <c r="Q17" s="153"/>
      <c r="R17" s="469"/>
      <c r="S17" s="153"/>
    </row>
    <row r="18" spans="1:19" s="12" customFormat="1" ht="173.25">
      <c r="A18" s="548"/>
      <c r="B18" s="217" t="s">
        <v>220</v>
      </c>
      <c r="C18" s="213"/>
      <c r="D18" s="201" t="s">
        <v>221</v>
      </c>
      <c r="E18" s="213"/>
      <c r="F18" s="216" t="s">
        <v>71</v>
      </c>
      <c r="G18" s="213"/>
      <c r="H18" s="216" t="s">
        <v>222</v>
      </c>
      <c r="I18" s="213"/>
      <c r="J18" s="550"/>
      <c r="K18" s="153"/>
      <c r="L18" s="469"/>
      <c r="M18" s="153"/>
      <c r="N18" s="468" t="s">
        <v>223</v>
      </c>
      <c r="O18" s="153"/>
      <c r="P18" s="416" t="s">
        <v>224</v>
      </c>
      <c r="Q18" s="153"/>
      <c r="R18" s="469"/>
      <c r="S18" s="153"/>
    </row>
    <row r="19" spans="1:19" s="12" customFormat="1" ht="110.25">
      <c r="A19" s="548"/>
      <c r="B19" s="212" t="s">
        <v>225</v>
      </c>
      <c r="C19" s="213"/>
      <c r="D19" s="201" t="s">
        <v>226</v>
      </c>
      <c r="E19" s="213"/>
      <c r="F19" s="183" t="s">
        <v>227</v>
      </c>
      <c r="G19" s="213"/>
      <c r="H19" s="216"/>
      <c r="I19" s="213"/>
      <c r="J19" s="551"/>
      <c r="K19" s="153"/>
      <c r="L19" s="469"/>
      <c r="M19" s="153"/>
      <c r="N19" s="468" t="s">
        <v>228</v>
      </c>
      <c r="O19" s="153"/>
      <c r="P19" s="468" t="s">
        <v>229</v>
      </c>
      <c r="Q19" s="153"/>
      <c r="R19" s="469"/>
      <c r="S19" s="153"/>
    </row>
    <row r="20" spans="1:19" s="166" customFormat="1" ht="156" customHeight="1">
      <c r="A20" s="219"/>
      <c r="B20" s="218" t="s">
        <v>230</v>
      </c>
      <c r="C20" s="218"/>
      <c r="D20" s="218"/>
      <c r="E20" s="218"/>
      <c r="F20" s="218"/>
      <c r="G20" s="218"/>
      <c r="H20" s="218"/>
      <c r="I20" s="218"/>
      <c r="J20" s="218"/>
      <c r="K20" s="153"/>
      <c r="L20" s="470"/>
      <c r="M20" s="153"/>
      <c r="N20" s="470"/>
      <c r="O20" s="153"/>
      <c r="P20" s="470"/>
      <c r="Q20" s="153"/>
      <c r="R20" s="470"/>
      <c r="S20" s="153"/>
    </row>
    <row r="21" spans="1:19" s="411" customFormat="1" ht="16.5" customHeight="1">
      <c r="A21" s="547" t="s">
        <v>154</v>
      </c>
      <c r="B21" s="407" t="s">
        <v>130</v>
      </c>
      <c r="C21" s="408"/>
      <c r="D21" s="409"/>
      <c r="E21" s="408"/>
      <c r="F21" s="409"/>
      <c r="G21" s="408"/>
      <c r="H21" s="409"/>
      <c r="I21" s="408"/>
      <c r="J21" s="408"/>
      <c r="K21" s="410"/>
      <c r="L21" s="477"/>
      <c r="M21" s="410"/>
      <c r="N21" s="477"/>
      <c r="O21" s="410"/>
      <c r="P21" s="477"/>
      <c r="Q21" s="410"/>
      <c r="R21" s="477"/>
      <c r="S21" s="410"/>
    </row>
    <row r="22" spans="1:19" s="166" customFormat="1" ht="110.25">
      <c r="A22" s="547"/>
      <c r="B22" s="215" t="s">
        <v>180</v>
      </c>
      <c r="C22" s="213"/>
      <c r="D22" s="201" t="s">
        <v>231</v>
      </c>
      <c r="E22" s="213"/>
      <c r="F22" s="201"/>
      <c r="G22" s="213"/>
      <c r="H22" s="201"/>
      <c r="I22" s="213"/>
      <c r="J22" s="220"/>
      <c r="K22" s="153"/>
      <c r="L22" s="469"/>
      <c r="M22" s="153"/>
      <c r="N22" s="468" t="s">
        <v>232</v>
      </c>
      <c r="O22" s="153"/>
      <c r="P22" s="468" t="s">
        <v>233</v>
      </c>
      <c r="Q22" s="153"/>
      <c r="R22" s="469"/>
      <c r="S22" s="153"/>
    </row>
    <row r="23" spans="1:19" s="166" customFormat="1" ht="299.25">
      <c r="A23" s="548"/>
      <c r="B23" s="212" t="s">
        <v>234</v>
      </c>
      <c r="C23" s="213"/>
      <c r="D23" s="201" t="s">
        <v>235</v>
      </c>
      <c r="E23" s="213"/>
      <c r="F23" s="183" t="s">
        <v>236</v>
      </c>
      <c r="G23" s="213"/>
      <c r="H23" s="216" t="s">
        <v>237</v>
      </c>
      <c r="I23" s="213"/>
      <c r="J23" s="220"/>
      <c r="K23" s="153"/>
      <c r="L23" s="469"/>
      <c r="M23" s="153"/>
      <c r="N23" s="469"/>
      <c r="O23" s="153"/>
      <c r="P23" s="468"/>
      <c r="Q23" s="153"/>
      <c r="R23" s="469"/>
      <c r="S23" s="153"/>
    </row>
    <row r="24" spans="1:19" s="166" customFormat="1" ht="378">
      <c r="A24" s="548"/>
      <c r="B24" s="212" t="s">
        <v>190</v>
      </c>
      <c r="C24" s="213"/>
      <c r="D24" s="201" t="s">
        <v>238</v>
      </c>
      <c r="E24" s="213"/>
      <c r="F24" s="216" t="s">
        <v>239</v>
      </c>
      <c r="G24" s="213"/>
      <c r="H24" s="216" t="s">
        <v>240</v>
      </c>
      <c r="I24" s="213"/>
      <c r="J24" s="220"/>
      <c r="K24" s="153"/>
      <c r="L24" s="468" t="s">
        <v>241</v>
      </c>
      <c r="M24" s="153"/>
      <c r="N24" s="468" t="s">
        <v>242</v>
      </c>
      <c r="O24" s="153"/>
      <c r="P24" s="468" t="s">
        <v>243</v>
      </c>
      <c r="Q24" s="153"/>
      <c r="R24" s="469"/>
      <c r="S24" s="153"/>
    </row>
    <row r="25" spans="1:19" s="166" customFormat="1" ht="189">
      <c r="A25" s="548"/>
      <c r="B25" s="217" t="s">
        <v>197</v>
      </c>
      <c r="C25" s="213"/>
      <c r="D25" s="201" t="s">
        <v>244</v>
      </c>
      <c r="E25" s="213"/>
      <c r="F25" s="216"/>
      <c r="G25" s="213"/>
      <c r="H25" s="216"/>
      <c r="I25" s="213"/>
      <c r="J25" s="220"/>
      <c r="K25" s="153"/>
      <c r="L25" s="469"/>
      <c r="M25" s="153"/>
      <c r="N25" s="468" t="s">
        <v>245</v>
      </c>
      <c r="O25" s="153"/>
      <c r="P25" s="468" t="s">
        <v>246</v>
      </c>
      <c r="Q25" s="153"/>
      <c r="R25" s="469"/>
      <c r="S25" s="153"/>
    </row>
    <row r="26" spans="1:19" s="166" customFormat="1" ht="162">
      <c r="A26" s="548"/>
      <c r="B26" s="218" t="s">
        <v>203</v>
      </c>
      <c r="C26" s="213"/>
      <c r="D26" s="201" t="s">
        <v>247</v>
      </c>
      <c r="E26" s="213"/>
      <c r="F26" s="216" t="s">
        <v>248</v>
      </c>
      <c r="G26" s="213"/>
      <c r="H26" s="216">
        <v>39</v>
      </c>
      <c r="I26" s="213"/>
      <c r="J26" s="220"/>
      <c r="K26" s="153"/>
      <c r="L26" s="469"/>
      <c r="M26" s="153"/>
      <c r="N26" s="468" t="s">
        <v>249</v>
      </c>
      <c r="O26" s="153"/>
      <c r="P26" s="468" t="s">
        <v>250</v>
      </c>
      <c r="Q26" s="153"/>
      <c r="R26" s="469"/>
      <c r="S26" s="153"/>
    </row>
    <row r="27" spans="1:19" s="166" customFormat="1" ht="135" customHeight="1">
      <c r="A27" s="548"/>
      <c r="B27" s="217" t="s">
        <v>210</v>
      </c>
      <c r="C27" s="213"/>
      <c r="D27" s="201" t="s">
        <v>247</v>
      </c>
      <c r="E27" s="213"/>
      <c r="F27" s="216" t="s">
        <v>251</v>
      </c>
      <c r="G27" s="213"/>
      <c r="H27" s="216">
        <v>38</v>
      </c>
      <c r="I27" s="213"/>
      <c r="J27" s="220"/>
      <c r="K27" s="153"/>
      <c r="L27" s="469"/>
      <c r="M27" s="153"/>
      <c r="N27" s="469"/>
      <c r="O27" s="153"/>
      <c r="P27" s="469"/>
      <c r="Q27" s="153"/>
      <c r="R27" s="469"/>
      <c r="S27" s="153"/>
    </row>
    <row r="28" spans="1:19" s="166" customFormat="1" ht="40.5">
      <c r="A28" s="548"/>
      <c r="B28" s="212" t="s">
        <v>213</v>
      </c>
      <c r="C28" s="213"/>
      <c r="D28" s="201" t="s">
        <v>198</v>
      </c>
      <c r="E28" s="213"/>
      <c r="F28" s="216" t="s">
        <v>252</v>
      </c>
      <c r="G28" s="213"/>
      <c r="H28" s="216">
        <v>39</v>
      </c>
      <c r="I28" s="213"/>
      <c r="J28" s="220"/>
      <c r="K28" s="153"/>
      <c r="L28" s="469"/>
      <c r="M28" s="153"/>
      <c r="N28" s="469"/>
      <c r="O28" s="153"/>
      <c r="P28" s="469"/>
      <c r="Q28" s="153"/>
      <c r="R28" s="469"/>
      <c r="S28" s="153"/>
    </row>
    <row r="29" spans="1:19" s="166" customFormat="1" ht="189">
      <c r="A29" s="548"/>
      <c r="B29" s="212" t="s">
        <v>190</v>
      </c>
      <c r="C29" s="213"/>
      <c r="D29" s="201" t="s">
        <v>253</v>
      </c>
      <c r="E29" s="213"/>
      <c r="F29" s="216" t="s">
        <v>254</v>
      </c>
      <c r="G29" s="213"/>
      <c r="H29" s="216">
        <v>39</v>
      </c>
      <c r="I29" s="213"/>
      <c r="J29" s="220"/>
      <c r="K29" s="153"/>
      <c r="L29" s="468" t="s">
        <v>255</v>
      </c>
      <c r="M29" s="153"/>
      <c r="N29" s="468" t="s">
        <v>256</v>
      </c>
      <c r="O29" s="153"/>
      <c r="P29" s="468" t="s">
        <v>257</v>
      </c>
      <c r="Q29" s="153"/>
      <c r="R29" s="469"/>
      <c r="S29" s="153"/>
    </row>
    <row r="30" spans="1:19" s="166" customFormat="1" ht="94.5">
      <c r="A30" s="548"/>
      <c r="B30" s="217" t="s">
        <v>220</v>
      </c>
      <c r="C30" s="213"/>
      <c r="D30" s="201"/>
      <c r="E30" s="213"/>
      <c r="F30" s="216"/>
      <c r="G30" s="213"/>
      <c r="H30" s="216"/>
      <c r="I30" s="213"/>
      <c r="J30" s="220"/>
      <c r="K30" s="153"/>
      <c r="L30" s="469"/>
      <c r="M30" s="153"/>
      <c r="N30" s="468" t="s">
        <v>258</v>
      </c>
      <c r="O30" s="153"/>
      <c r="P30" s="469" t="s">
        <v>250</v>
      </c>
      <c r="Q30" s="153"/>
      <c r="R30" s="469"/>
      <c r="S30" s="153"/>
    </row>
    <row r="31" spans="1:19" s="166" customFormat="1" ht="78.75">
      <c r="A31" s="548"/>
      <c r="B31" s="212" t="s">
        <v>225</v>
      </c>
      <c r="C31" s="213"/>
      <c r="D31" s="201" t="s">
        <v>139</v>
      </c>
      <c r="E31" s="213"/>
      <c r="F31" s="183" t="s">
        <v>259</v>
      </c>
      <c r="G31" s="213"/>
      <c r="H31" s="216">
        <v>39</v>
      </c>
      <c r="I31" s="213"/>
      <c r="J31" s="220"/>
      <c r="K31" s="153"/>
      <c r="L31" s="469"/>
      <c r="M31" s="153"/>
      <c r="N31" s="468" t="s">
        <v>228</v>
      </c>
      <c r="O31" s="153"/>
      <c r="P31" s="468" t="s">
        <v>260</v>
      </c>
      <c r="Q31" s="153"/>
      <c r="R31" s="469"/>
      <c r="S31" s="153"/>
    </row>
    <row r="32" spans="1:19" s="166" customFormat="1" ht="152.25" customHeight="1">
      <c r="A32" s="219"/>
      <c r="B32" s="218" t="s">
        <v>230</v>
      </c>
      <c r="C32" s="218"/>
      <c r="D32" s="218"/>
      <c r="E32" s="218"/>
      <c r="F32" s="218"/>
      <c r="G32" s="218"/>
      <c r="H32" s="218"/>
      <c r="I32" s="218"/>
      <c r="J32" s="218"/>
      <c r="K32" s="153"/>
      <c r="L32" s="153"/>
      <c r="M32" s="153"/>
      <c r="N32" s="153"/>
      <c r="O32" s="153"/>
      <c r="P32" s="153"/>
      <c r="Q32" s="153"/>
      <c r="R32" s="153"/>
      <c r="S32" s="153"/>
    </row>
    <row r="33" spans="1:2" s="152" customFormat="1">
      <c r="A33" s="154"/>
      <c r="B33" s="164"/>
    </row>
  </sheetData>
  <mergeCells count="3">
    <mergeCell ref="A9:A19"/>
    <mergeCell ref="A21:A31"/>
    <mergeCell ref="J10:J19"/>
  </mergeCells>
  <hyperlinks>
    <hyperlink ref="F15" r:id="rId1" xr:uid="{00000000-0004-0000-0300-000000000000}"/>
    <hyperlink ref="F17" r:id="rId2" display="http://www.akbn.gov.al/kuadri-ligjor-mini" xr:uid="{00000000-0004-0000-0300-000001000000}"/>
    <hyperlink ref="F19" r:id="rId3" xr:uid="{00000000-0004-0000-0300-000002000000}"/>
    <hyperlink ref="F23" r:id="rId4" display="http://www.akbn.gov.al/rregullore-per-procedurat-e-miratimit-te-marreveshjeve" xr:uid="{00000000-0004-0000-0300-000003000000}"/>
    <hyperlink ref="F31" r:id="rId5" xr:uid="{00000000-0004-0000-0300-000004000000}"/>
  </hyperlinks>
  <pageMargins left="0.70866141732283505" right="0.70866141732283505" top="0.74803149606299202" bottom="0.74803149606299202" header="0.31496062992126" footer="0.31496062992126"/>
  <pageSetup paperSize="8" orientation="landscape" horizontalDpi="1200" verticalDpi="120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S22"/>
  <sheetViews>
    <sheetView topLeftCell="M18" zoomScale="96" zoomScaleNormal="96" workbookViewId="0">
      <selection activeCell="R29" sqref="R29"/>
    </sheetView>
  </sheetViews>
  <sheetFormatPr defaultColWidth="10.5" defaultRowHeight="16.5"/>
  <cols>
    <col min="1" max="1" width="12" style="150" customWidth="1"/>
    <col min="2" max="2" width="41" style="150" customWidth="1"/>
    <col min="3" max="3" width="3.5" style="150" customWidth="1"/>
    <col min="4" max="4" width="39.375" style="150" customWidth="1"/>
    <col min="5" max="5" width="3.5" style="150" customWidth="1"/>
    <col min="6" max="6" width="37" style="150" customWidth="1"/>
    <col min="7" max="7" width="3.5" style="150" customWidth="1"/>
    <col min="8" max="8" width="37" style="150" customWidth="1"/>
    <col min="9" max="9" width="3.5" style="150" customWidth="1"/>
    <col min="10" max="10" width="54"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65" t="s">
        <v>261</v>
      </c>
    </row>
    <row r="3" spans="1:19" s="26" customFormat="1" ht="300" customHeight="1">
      <c r="A3" s="446" t="s">
        <v>262</v>
      </c>
      <c r="B3" s="39" t="s">
        <v>263</v>
      </c>
      <c r="D3" s="8" t="s">
        <v>170</v>
      </c>
      <c r="F3" s="40"/>
      <c r="H3" s="40"/>
      <c r="J3" s="467"/>
      <c r="L3" s="468" t="s">
        <v>264</v>
      </c>
      <c r="N3" s="468" t="s">
        <v>265</v>
      </c>
      <c r="P3" s="468" t="s">
        <v>266</v>
      </c>
      <c r="R3" s="469"/>
    </row>
    <row r="4" spans="1:19" s="25" customFormat="1" ht="19.5">
      <c r="A4" s="38"/>
      <c r="B4" s="31"/>
      <c r="D4" s="31"/>
      <c r="F4" s="31"/>
      <c r="H4" s="31"/>
      <c r="J4" s="32"/>
      <c r="L4" s="32"/>
      <c r="N4" s="32"/>
      <c r="P4" s="32"/>
      <c r="R4" s="32"/>
    </row>
    <row r="5" spans="1:19" s="36" customFormat="1" ht="104.25" customHeight="1">
      <c r="A5" s="34"/>
      <c r="B5" s="59"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38"/>
      <c r="B6" s="31"/>
      <c r="D6" s="31"/>
      <c r="F6" s="31"/>
      <c r="H6" s="31"/>
      <c r="J6" s="32"/>
      <c r="L6" s="32"/>
      <c r="N6" s="32"/>
      <c r="P6" s="32"/>
      <c r="R6" s="32"/>
    </row>
    <row r="7" spans="1:19" s="7" customFormat="1" ht="409.5" customHeight="1">
      <c r="A7" s="552" t="s">
        <v>129</v>
      </c>
      <c r="B7" s="471" t="s">
        <v>267</v>
      </c>
      <c r="C7" s="470"/>
      <c r="D7" s="8" t="s">
        <v>268</v>
      </c>
      <c r="E7" s="470"/>
      <c r="F7" s="183" t="s">
        <v>269</v>
      </c>
      <c r="G7" s="471"/>
      <c r="H7" s="60" t="s">
        <v>206</v>
      </c>
      <c r="I7" s="471"/>
      <c r="J7" s="555"/>
      <c r="K7" s="470"/>
      <c r="L7" s="468" t="s">
        <v>270</v>
      </c>
      <c r="M7" s="25"/>
      <c r="N7" s="468" t="s">
        <v>271</v>
      </c>
      <c r="O7" s="25"/>
      <c r="P7" s="468" t="s">
        <v>272</v>
      </c>
      <c r="Q7" s="25"/>
      <c r="R7" s="469"/>
      <c r="S7" s="471"/>
    </row>
    <row r="8" spans="1:19" s="7" customFormat="1" ht="106.5" customHeight="1">
      <c r="A8" s="552"/>
      <c r="B8" s="471" t="s">
        <v>273</v>
      </c>
      <c r="C8" s="470"/>
      <c r="D8" s="8" t="s">
        <v>247</v>
      </c>
      <c r="E8" s="470"/>
      <c r="F8" s="60" t="s">
        <v>274</v>
      </c>
      <c r="G8" s="471"/>
      <c r="H8" s="60"/>
      <c r="I8" s="471"/>
      <c r="J8" s="556"/>
      <c r="K8" s="471"/>
      <c r="L8" s="469"/>
      <c r="M8" s="25"/>
      <c r="N8" s="469"/>
      <c r="O8" s="25"/>
      <c r="P8" s="469"/>
      <c r="Q8" s="25"/>
      <c r="R8" s="469"/>
      <c r="S8" s="25"/>
    </row>
    <row r="9" spans="1:19" s="7" customFormat="1" ht="120" customHeight="1">
      <c r="A9" s="552"/>
      <c r="B9" s="471" t="s">
        <v>275</v>
      </c>
      <c r="C9" s="470"/>
      <c r="D9" s="8" t="s">
        <v>247</v>
      </c>
      <c r="E9" s="470"/>
      <c r="F9" s="60" t="s">
        <v>276</v>
      </c>
      <c r="G9" s="471"/>
      <c r="H9" s="60"/>
      <c r="I9" s="471"/>
      <c r="J9" s="556"/>
      <c r="K9" s="26"/>
      <c r="L9" s="468" t="s">
        <v>277</v>
      </c>
      <c r="M9" s="26"/>
      <c r="N9" s="468" t="s">
        <v>278</v>
      </c>
      <c r="O9" s="26"/>
      <c r="P9" s="468" t="s">
        <v>279</v>
      </c>
      <c r="Q9" s="26"/>
      <c r="R9" s="469"/>
      <c r="S9" s="26"/>
    </row>
    <row r="10" spans="1:19" s="7" customFormat="1" ht="108.75" customHeight="1">
      <c r="A10" s="552"/>
      <c r="B10" s="471" t="s">
        <v>280</v>
      </c>
      <c r="C10" s="470"/>
      <c r="D10" s="8" t="s">
        <v>247</v>
      </c>
      <c r="E10" s="470"/>
      <c r="F10" s="60" t="s">
        <v>276</v>
      </c>
      <c r="G10" s="471"/>
      <c r="H10" s="60"/>
      <c r="I10" s="471"/>
      <c r="J10" s="556"/>
      <c r="K10" s="25"/>
      <c r="L10" s="468" t="s">
        <v>281</v>
      </c>
      <c r="M10" s="25"/>
      <c r="N10" s="469" t="s">
        <v>282</v>
      </c>
      <c r="O10" s="25"/>
      <c r="P10" s="468" t="s">
        <v>283</v>
      </c>
      <c r="Q10" s="25"/>
      <c r="R10" s="469"/>
      <c r="S10" s="25"/>
    </row>
    <row r="11" spans="1:19" s="7" customFormat="1" ht="36.950000000000003" customHeight="1">
      <c r="A11" s="552"/>
      <c r="B11" s="471" t="s">
        <v>284</v>
      </c>
      <c r="C11" s="470"/>
      <c r="D11" s="8" t="s">
        <v>285</v>
      </c>
      <c r="E11" s="470"/>
      <c r="F11" s="60"/>
      <c r="G11" s="471"/>
      <c r="H11" s="60"/>
      <c r="I11" s="471"/>
      <c r="J11" s="556"/>
      <c r="K11" s="471"/>
      <c r="L11" s="469"/>
      <c r="M11" s="471"/>
      <c r="N11" s="469"/>
      <c r="O11" s="471"/>
      <c r="P11" s="469"/>
      <c r="Q11" s="471"/>
      <c r="R11" s="469"/>
      <c r="S11" s="471"/>
    </row>
    <row r="12" spans="1:19" s="7" customFormat="1" ht="36.950000000000003" customHeight="1">
      <c r="A12" s="553"/>
      <c r="B12" s="471" t="s">
        <v>286</v>
      </c>
      <c r="C12" s="470"/>
      <c r="D12" s="8" t="s">
        <v>135</v>
      </c>
      <c r="E12" s="470"/>
      <c r="F12" s="60" t="s">
        <v>287</v>
      </c>
      <c r="G12" s="471"/>
      <c r="H12" s="60"/>
      <c r="I12" s="471"/>
      <c r="J12" s="556"/>
      <c r="K12" s="471"/>
      <c r="L12" s="469"/>
      <c r="M12" s="471"/>
      <c r="N12" s="469"/>
      <c r="O12" s="471"/>
      <c r="P12" s="469"/>
      <c r="Q12" s="471"/>
      <c r="R12" s="469"/>
      <c r="S12" s="471"/>
    </row>
    <row r="13" spans="1:19" s="7" customFormat="1" ht="36.950000000000003" customHeight="1">
      <c r="A13" s="553"/>
      <c r="B13" s="471" t="s">
        <v>288</v>
      </c>
      <c r="C13" s="470"/>
      <c r="D13" s="8" t="s">
        <v>135</v>
      </c>
      <c r="E13" s="470"/>
      <c r="F13" s="183" t="s">
        <v>289</v>
      </c>
      <c r="G13" s="471"/>
      <c r="H13" s="60"/>
      <c r="I13" s="471"/>
      <c r="J13" s="557"/>
      <c r="K13" s="471"/>
      <c r="L13" s="469"/>
      <c r="M13" s="471"/>
      <c r="N13" s="469"/>
      <c r="O13" s="471"/>
      <c r="P13" s="469"/>
      <c r="Q13" s="471"/>
      <c r="R13" s="469"/>
      <c r="S13" s="471"/>
    </row>
    <row r="14" spans="1:19" s="153" customFormat="1" ht="20.25" customHeight="1">
      <c r="A14" s="156"/>
      <c r="B14" s="58"/>
      <c r="G14" s="471"/>
      <c r="I14" s="471"/>
      <c r="J14" s="471"/>
      <c r="L14" s="470"/>
      <c r="N14" s="470"/>
      <c r="P14" s="470"/>
      <c r="R14" s="470"/>
    </row>
    <row r="15" spans="1:19" s="7" customFormat="1" ht="283.5" customHeight="1">
      <c r="A15" s="554" t="s">
        <v>154</v>
      </c>
      <c r="B15" s="471" t="s">
        <v>290</v>
      </c>
      <c r="C15" s="470"/>
      <c r="D15" s="8" t="s">
        <v>135</v>
      </c>
      <c r="E15" s="470"/>
      <c r="F15" s="60" t="s">
        <v>291</v>
      </c>
      <c r="G15" s="471"/>
      <c r="H15" s="60">
        <v>39</v>
      </c>
      <c r="I15" s="471"/>
      <c r="J15" s="555"/>
      <c r="K15" s="153"/>
      <c r="L15" s="468" t="s">
        <v>292</v>
      </c>
      <c r="M15" s="153"/>
      <c r="N15" s="468" t="s">
        <v>293</v>
      </c>
      <c r="O15" s="153"/>
      <c r="P15" s="468" t="s">
        <v>294</v>
      </c>
      <c r="Q15" s="153"/>
      <c r="R15" s="469"/>
      <c r="S15" s="153"/>
    </row>
    <row r="16" spans="1:19" s="7" customFormat="1" ht="36.950000000000003" customHeight="1">
      <c r="A16" s="554"/>
      <c r="B16" s="471" t="s">
        <v>273</v>
      </c>
      <c r="C16" s="470"/>
      <c r="D16" s="8" t="s">
        <v>295</v>
      </c>
      <c r="E16" s="470"/>
      <c r="F16" s="60" t="s">
        <v>296</v>
      </c>
      <c r="G16" s="471"/>
      <c r="H16" s="60">
        <v>39</v>
      </c>
      <c r="I16" s="471"/>
      <c r="J16" s="556"/>
      <c r="K16" s="153"/>
      <c r="L16" s="469"/>
      <c r="M16" s="153"/>
      <c r="N16" s="469"/>
      <c r="O16" s="153"/>
      <c r="P16" s="469"/>
      <c r="Q16" s="153"/>
      <c r="R16" s="469"/>
      <c r="S16" s="153"/>
    </row>
    <row r="17" spans="1:19" s="7" customFormat="1" ht="149.25" customHeight="1">
      <c r="A17" s="554"/>
      <c r="B17" s="471" t="s">
        <v>275</v>
      </c>
      <c r="C17" s="470"/>
      <c r="D17" s="8" t="s">
        <v>295</v>
      </c>
      <c r="E17" s="470"/>
      <c r="F17" s="60" t="s">
        <v>252</v>
      </c>
      <c r="G17" s="471"/>
      <c r="H17" s="60">
        <v>39</v>
      </c>
      <c r="I17" s="471"/>
      <c r="J17" s="556"/>
      <c r="K17" s="153"/>
      <c r="L17" s="468" t="s">
        <v>277</v>
      </c>
      <c r="M17" s="153"/>
      <c r="N17" s="468" t="s">
        <v>297</v>
      </c>
      <c r="O17" s="153"/>
      <c r="P17" s="468" t="s">
        <v>298</v>
      </c>
      <c r="Q17" s="153"/>
      <c r="R17" s="469"/>
      <c r="S17" s="153"/>
    </row>
    <row r="18" spans="1:19" s="7" customFormat="1" ht="77.25" customHeight="1">
      <c r="A18" s="554"/>
      <c r="B18" s="471" t="s">
        <v>280</v>
      </c>
      <c r="C18" s="470"/>
      <c r="D18" s="8" t="s">
        <v>295</v>
      </c>
      <c r="E18" s="470"/>
      <c r="F18" s="60" t="s">
        <v>299</v>
      </c>
      <c r="G18" s="166"/>
      <c r="H18" s="60">
        <v>39</v>
      </c>
      <c r="I18" s="166"/>
      <c r="J18" s="556"/>
      <c r="K18" s="153"/>
      <c r="L18" s="468"/>
      <c r="M18" s="153"/>
      <c r="N18" s="468" t="s">
        <v>300</v>
      </c>
      <c r="O18" s="153"/>
      <c r="P18" s="468" t="s">
        <v>301</v>
      </c>
      <c r="Q18" s="153"/>
      <c r="R18" s="469"/>
      <c r="S18" s="153"/>
    </row>
    <row r="19" spans="1:19" s="7" customFormat="1" ht="36.950000000000003" customHeight="1">
      <c r="A19" s="554"/>
      <c r="B19" s="471" t="s">
        <v>284</v>
      </c>
      <c r="C19" s="470"/>
      <c r="D19" s="8" t="s">
        <v>135</v>
      </c>
      <c r="E19" s="470"/>
      <c r="F19" s="60" t="s">
        <v>302</v>
      </c>
      <c r="G19" s="471"/>
      <c r="H19" s="60" t="s">
        <v>303</v>
      </c>
      <c r="I19" s="471"/>
      <c r="J19" s="556"/>
      <c r="K19" s="153"/>
      <c r="L19" s="469"/>
      <c r="M19" s="153"/>
      <c r="N19" s="469"/>
      <c r="O19" s="153"/>
      <c r="P19" s="469"/>
      <c r="Q19" s="153"/>
      <c r="R19" s="469"/>
      <c r="S19" s="153"/>
    </row>
    <row r="20" spans="1:19" s="7" customFormat="1" ht="36.950000000000003" customHeight="1">
      <c r="A20" s="553"/>
      <c r="B20" s="471" t="s">
        <v>286</v>
      </c>
      <c r="C20" s="470"/>
      <c r="D20" s="8" t="s">
        <v>139</v>
      </c>
      <c r="E20" s="470"/>
      <c r="F20" s="60" t="s">
        <v>304</v>
      </c>
      <c r="G20" s="471"/>
      <c r="H20" s="60">
        <v>39</v>
      </c>
      <c r="I20" s="471"/>
      <c r="J20" s="556"/>
      <c r="K20" s="153"/>
      <c r="L20" s="469"/>
      <c r="M20" s="153"/>
      <c r="N20" s="469"/>
      <c r="O20" s="153"/>
      <c r="P20" s="469"/>
      <c r="Q20" s="153"/>
      <c r="R20" s="469"/>
      <c r="S20" s="153"/>
    </row>
    <row r="21" spans="1:19" s="7" customFormat="1" ht="141.75" customHeight="1">
      <c r="A21" s="553"/>
      <c r="B21" s="471" t="s">
        <v>288</v>
      </c>
      <c r="C21" s="470"/>
      <c r="D21" s="8" t="s">
        <v>139</v>
      </c>
      <c r="E21" s="470"/>
      <c r="F21" s="60" t="s">
        <v>304</v>
      </c>
      <c r="G21" s="471"/>
      <c r="H21" s="60">
        <v>39</v>
      </c>
      <c r="I21" s="471"/>
      <c r="J21" s="557"/>
      <c r="K21" s="153"/>
      <c r="L21" s="468" t="s">
        <v>305</v>
      </c>
      <c r="M21" s="153"/>
      <c r="N21" s="468" t="s">
        <v>306</v>
      </c>
      <c r="O21" s="153"/>
      <c r="P21" s="468" t="s">
        <v>307</v>
      </c>
      <c r="Q21" s="153"/>
      <c r="R21" s="469"/>
      <c r="S21" s="153"/>
    </row>
    <row r="22" spans="1:19" s="152" customFormat="1">
      <c r="A22" s="151"/>
    </row>
  </sheetData>
  <mergeCells count="4">
    <mergeCell ref="A7:A13"/>
    <mergeCell ref="A15:A21"/>
    <mergeCell ref="J7:J13"/>
    <mergeCell ref="J15:J21"/>
  </mergeCells>
  <hyperlinks>
    <hyperlink ref="F13" r:id="rId1" display="https://miningcadastre.albeiti.org/" xr:uid="{00000000-0004-0000-0400-000000000000}"/>
    <hyperlink ref="F7" r:id="rId2" display="https://miningcadastre.albeiti.org/ " xr:uid="{00000000-0004-0000-0400-000001000000}"/>
  </hyperlinks>
  <pageMargins left="0.70866141732283472" right="0.70866141732283472" top="0.74803149606299213" bottom="0.74803149606299213" header="0.31496062992125984" footer="0.31496062992125984"/>
  <pageSetup paperSize="8" orientation="landscape"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sheetPr>
  <dimension ref="A1:S14"/>
  <sheetViews>
    <sheetView topLeftCell="G5" zoomScaleNormal="100" workbookViewId="0">
      <selection activeCell="P11" sqref="P11"/>
    </sheetView>
  </sheetViews>
  <sheetFormatPr defaultColWidth="10.5" defaultRowHeight="16.5"/>
  <cols>
    <col min="1" max="1" width="12.5" style="150" customWidth="1"/>
    <col min="2" max="2" width="49.875" style="150" customWidth="1"/>
    <col min="3" max="3" width="3.875" style="150" customWidth="1"/>
    <col min="4" max="4" width="41" style="150" customWidth="1"/>
    <col min="5" max="5" width="3.875" style="150" customWidth="1"/>
    <col min="6" max="6" width="27.5" style="150" customWidth="1"/>
    <col min="7" max="7" width="3.875" style="150" customWidth="1"/>
    <col min="8" max="8" width="27.5" style="150" customWidth="1"/>
    <col min="9" max="9" width="3.875" style="150" customWidth="1"/>
    <col min="10" max="10" width="48"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19" ht="27">
      <c r="A1" s="165" t="s">
        <v>308</v>
      </c>
    </row>
    <row r="3" spans="1:19" s="26" customFormat="1" ht="110.25">
      <c r="A3" s="446" t="s">
        <v>309</v>
      </c>
      <c r="B3" s="39" t="s">
        <v>310</v>
      </c>
      <c r="D3" s="8" t="s">
        <v>311</v>
      </c>
      <c r="F3" s="40"/>
      <c r="H3" s="40"/>
      <c r="J3" s="467"/>
      <c r="L3" s="468" t="s">
        <v>312</v>
      </c>
      <c r="N3" s="468" t="s">
        <v>313</v>
      </c>
      <c r="P3" s="469"/>
      <c r="R3" s="469"/>
    </row>
    <row r="4" spans="1:19" s="25" customFormat="1" ht="19.5">
      <c r="A4" s="38"/>
      <c r="B4" s="31"/>
      <c r="D4" s="31"/>
      <c r="F4" s="31"/>
      <c r="H4" s="31"/>
      <c r="J4" s="32"/>
      <c r="L4" s="32"/>
      <c r="N4" s="32"/>
      <c r="P4" s="32"/>
      <c r="R4" s="32"/>
    </row>
    <row r="5" spans="1:19" s="36" customFormat="1" ht="78">
      <c r="A5" s="34"/>
      <c r="B5" s="59"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38"/>
      <c r="B6" s="31"/>
      <c r="D6" s="31"/>
      <c r="F6" s="31"/>
      <c r="H6" s="31"/>
      <c r="J6" s="32"/>
      <c r="L6" s="32"/>
      <c r="N6" s="32"/>
      <c r="P6" s="32"/>
      <c r="R6" s="32"/>
    </row>
    <row r="7" spans="1:19" s="7" customFormat="1" ht="156.75" customHeight="1">
      <c r="A7" s="478"/>
      <c r="B7" s="58" t="s">
        <v>314</v>
      </c>
      <c r="C7" s="470"/>
      <c r="D7" s="8" t="s">
        <v>315</v>
      </c>
      <c r="E7" s="470"/>
      <c r="F7" s="60" t="s">
        <v>316</v>
      </c>
      <c r="G7" s="471"/>
      <c r="H7" s="60" t="s">
        <v>317</v>
      </c>
      <c r="I7" s="471"/>
      <c r="J7" s="558"/>
      <c r="K7" s="471"/>
      <c r="L7" s="468" t="s">
        <v>318</v>
      </c>
      <c r="M7" s="25"/>
      <c r="N7" s="469"/>
      <c r="O7" s="25"/>
      <c r="P7" s="469"/>
      <c r="Q7" s="25"/>
      <c r="R7" s="469"/>
      <c r="S7" s="471"/>
    </row>
    <row r="8" spans="1:19" s="7" customFormat="1" ht="95.25" customHeight="1">
      <c r="A8" s="478"/>
      <c r="B8" s="221" t="s">
        <v>319</v>
      </c>
      <c r="C8" s="470"/>
      <c r="D8" s="8" t="s">
        <v>152</v>
      </c>
      <c r="E8" s="470"/>
      <c r="F8" s="183" t="s">
        <v>320</v>
      </c>
      <c r="G8" s="471"/>
      <c r="H8" s="60" t="s">
        <v>321</v>
      </c>
      <c r="I8" s="471"/>
      <c r="J8" s="559"/>
      <c r="K8" s="25"/>
      <c r="L8" s="469"/>
      <c r="M8" s="25"/>
      <c r="N8" s="469"/>
      <c r="O8" s="25"/>
      <c r="P8" s="469"/>
      <c r="Q8" s="25"/>
      <c r="R8" s="469"/>
      <c r="S8" s="25"/>
    </row>
    <row r="9" spans="1:19" s="7" customFormat="1" ht="54.95" customHeight="1">
      <c r="A9" s="478"/>
      <c r="B9" s="221" t="s">
        <v>322</v>
      </c>
      <c r="C9" s="470"/>
      <c r="D9" s="8" t="s">
        <v>152</v>
      </c>
      <c r="E9" s="470"/>
      <c r="F9" s="183" t="s">
        <v>323</v>
      </c>
      <c r="G9" s="471"/>
      <c r="H9" s="60" t="s">
        <v>222</v>
      </c>
      <c r="I9" s="471"/>
      <c r="J9" s="559"/>
      <c r="K9" s="26"/>
      <c r="L9" s="469"/>
      <c r="M9" s="26"/>
      <c r="N9" s="469"/>
      <c r="O9" s="26"/>
      <c r="P9" s="469"/>
      <c r="Q9" s="26"/>
      <c r="R9" s="469"/>
      <c r="S9" s="26"/>
    </row>
    <row r="10" spans="1:19" s="7" customFormat="1" ht="65.25" customHeight="1">
      <c r="A10" s="478"/>
      <c r="B10" s="58" t="s">
        <v>324</v>
      </c>
      <c r="C10" s="470"/>
      <c r="D10" s="8" t="s">
        <v>325</v>
      </c>
      <c r="E10" s="470"/>
      <c r="F10" s="60" t="s">
        <v>326</v>
      </c>
      <c r="G10" s="471"/>
      <c r="H10" s="60" t="s">
        <v>222</v>
      </c>
      <c r="I10" s="471"/>
      <c r="J10" s="559"/>
      <c r="K10" s="25"/>
      <c r="L10" s="468" t="s">
        <v>327</v>
      </c>
      <c r="M10" s="25"/>
      <c r="N10" s="468" t="s">
        <v>328</v>
      </c>
      <c r="O10" s="25"/>
      <c r="P10" s="469" t="s">
        <v>329</v>
      </c>
      <c r="Q10" s="25"/>
      <c r="R10" s="469"/>
      <c r="S10" s="25"/>
    </row>
    <row r="11" spans="1:19" s="7" customFormat="1" ht="108" customHeight="1">
      <c r="A11" s="478"/>
      <c r="B11" s="58" t="s">
        <v>330</v>
      </c>
      <c r="C11" s="470"/>
      <c r="D11" s="8" t="s">
        <v>331</v>
      </c>
      <c r="E11" s="470"/>
      <c r="F11" s="60" t="s">
        <v>332</v>
      </c>
      <c r="G11" s="471"/>
      <c r="H11" s="60" t="s">
        <v>222</v>
      </c>
      <c r="I11" s="471"/>
      <c r="J11" s="559"/>
      <c r="K11" s="471"/>
      <c r="L11" s="468" t="s">
        <v>333</v>
      </c>
      <c r="M11" s="471"/>
      <c r="N11" s="468" t="s">
        <v>334</v>
      </c>
      <c r="O11" s="471"/>
      <c r="P11" s="469" t="s">
        <v>335</v>
      </c>
      <c r="Q11" s="471"/>
      <c r="R11" s="469"/>
      <c r="S11" s="471"/>
    </row>
    <row r="12" spans="1:19" s="7" customFormat="1" ht="54.95" customHeight="1">
      <c r="A12" s="478"/>
      <c r="B12" s="17" t="s">
        <v>336</v>
      </c>
      <c r="C12" s="470"/>
      <c r="D12" s="8" t="s">
        <v>152</v>
      </c>
      <c r="E12" s="470"/>
      <c r="F12" s="183" t="s">
        <v>337</v>
      </c>
      <c r="G12" s="471"/>
      <c r="H12" s="60" t="s">
        <v>222</v>
      </c>
      <c r="I12" s="471"/>
      <c r="J12" s="559"/>
      <c r="K12" s="471"/>
      <c r="L12" s="469"/>
      <c r="M12" s="471"/>
      <c r="N12" s="469"/>
      <c r="O12" s="471"/>
      <c r="P12" s="469"/>
      <c r="Q12" s="471"/>
      <c r="R12" s="469"/>
      <c r="S12" s="471"/>
    </row>
    <row r="13" spans="1:19" s="152" customFormat="1" ht="126">
      <c r="A13" s="478"/>
      <c r="B13" s="179" t="s">
        <v>338</v>
      </c>
      <c r="D13" s="8" t="s">
        <v>152</v>
      </c>
      <c r="E13" s="470"/>
      <c r="F13" s="183" t="s">
        <v>339</v>
      </c>
      <c r="G13" s="471"/>
      <c r="H13" s="60" t="s">
        <v>222</v>
      </c>
      <c r="I13" s="471"/>
      <c r="J13" s="559"/>
      <c r="K13" s="471"/>
      <c r="L13" s="468" t="s">
        <v>340</v>
      </c>
      <c r="M13" s="471"/>
      <c r="N13" s="468" t="s">
        <v>341</v>
      </c>
      <c r="O13" s="471"/>
      <c r="P13" s="469" t="s">
        <v>342</v>
      </c>
      <c r="Q13" s="471"/>
      <c r="R13" s="469"/>
      <c r="S13" s="471"/>
    </row>
    <row r="14" spans="1:19" ht="94.5">
      <c r="A14" s="479"/>
      <c r="B14" s="180" t="s">
        <v>343</v>
      </c>
      <c r="C14" s="181"/>
      <c r="D14" s="10" t="s">
        <v>152</v>
      </c>
      <c r="E14" s="480"/>
      <c r="F14" s="184" t="s">
        <v>344</v>
      </c>
      <c r="G14" s="481"/>
      <c r="H14" s="182" t="s">
        <v>222</v>
      </c>
      <c r="I14" s="481"/>
      <c r="J14" s="560"/>
      <c r="K14" s="481"/>
      <c r="L14" s="482"/>
      <c r="M14" s="481"/>
      <c r="N14" s="468" t="s">
        <v>345</v>
      </c>
      <c r="O14" s="481"/>
      <c r="P14" s="482"/>
      <c r="Q14" s="481"/>
      <c r="R14" s="482"/>
      <c r="S14" s="481"/>
    </row>
  </sheetData>
  <mergeCells count="1">
    <mergeCell ref="J7:J14"/>
  </mergeCells>
  <hyperlinks>
    <hyperlink ref="F9" r:id="rId1" xr:uid="{00000000-0004-0000-0500-000000000000}"/>
    <hyperlink ref="F14" r:id="rId2" display="https://qbz.gov.al/" xr:uid="{00000000-0004-0000-0500-000001000000}"/>
    <hyperlink ref="F13" r:id="rId3" display="https://www.albeiti.org/site/regjistri-minerar/" xr:uid="{00000000-0004-0000-0500-000002000000}"/>
    <hyperlink ref="F12" r:id="rId4" xr:uid="{00000000-0004-0000-0500-000003000000}"/>
    <hyperlink ref="F8" r:id="rId5" display="www.qbz.al" xr:uid="{00000000-0004-0000-0500-000004000000}"/>
  </hyperlinks>
  <pageMargins left="0.25" right="0.25" top="0.75" bottom="0.75" header="0.3" footer="0.3"/>
  <pageSetup paperSize="8" orientation="landscape" horizontalDpi="1200" verticalDpi="1200"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sheetPr>
  <dimension ref="A1:S19"/>
  <sheetViews>
    <sheetView tabSelected="1" topLeftCell="H1" zoomScaleNormal="100" zoomScalePageLayoutView="85" workbookViewId="0">
      <selection activeCell="P8" sqref="P8"/>
    </sheetView>
  </sheetViews>
  <sheetFormatPr defaultColWidth="10.5" defaultRowHeight="16.5"/>
  <cols>
    <col min="1" max="1" width="18" style="150" customWidth="1"/>
    <col min="2" max="2" width="37" style="163" customWidth="1"/>
    <col min="3" max="3" width="3.5" style="150" customWidth="1"/>
    <col min="4" max="4" width="41.375" style="150" customWidth="1"/>
    <col min="5" max="5" width="3.5" style="150" customWidth="1"/>
    <col min="6" max="6" width="30.5" style="150" customWidth="1"/>
    <col min="7" max="7" width="3.5" style="150" customWidth="1"/>
    <col min="8" max="8" width="30.5" style="150" customWidth="1"/>
    <col min="9" max="9" width="3.5" style="150" customWidth="1"/>
    <col min="10" max="10" width="47.87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298" width="10.875" style="150"/>
    <col min="299" max="16384" width="10.5" style="150"/>
  </cols>
  <sheetData>
    <row r="1" spans="1:19" ht="27">
      <c r="A1" s="149" t="s">
        <v>346</v>
      </c>
    </row>
    <row r="3" spans="1:19" s="26" customFormat="1" ht="141.75">
      <c r="A3" s="446" t="s">
        <v>347</v>
      </c>
      <c r="B3" s="39" t="s">
        <v>348</v>
      </c>
      <c r="D3" s="8" t="s">
        <v>311</v>
      </c>
      <c r="F3" s="40"/>
      <c r="H3" s="40"/>
      <c r="J3" s="467"/>
      <c r="L3" s="469"/>
      <c r="N3" s="469"/>
      <c r="P3" s="469"/>
      <c r="R3" s="469"/>
    </row>
    <row r="4" spans="1:19" s="25" customFormat="1" ht="19.5">
      <c r="A4" s="38"/>
      <c r="B4" s="31"/>
      <c r="D4" s="31"/>
      <c r="F4" s="31"/>
      <c r="H4" s="31"/>
      <c r="J4" s="32"/>
      <c r="L4" s="32"/>
      <c r="N4" s="32"/>
      <c r="P4" s="32"/>
      <c r="R4" s="32"/>
    </row>
    <row r="5" spans="1:19" s="36" customFormat="1" ht="78">
      <c r="A5" s="34"/>
      <c r="B5" s="35"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38"/>
      <c r="B6" s="31"/>
      <c r="D6" s="31"/>
      <c r="F6" s="31"/>
      <c r="H6" s="31"/>
      <c r="J6" s="32"/>
      <c r="L6" s="32"/>
      <c r="N6" s="32"/>
      <c r="P6" s="32"/>
      <c r="R6" s="32"/>
    </row>
    <row r="7" spans="1:19" s="7" customFormat="1" ht="90.75" customHeight="1">
      <c r="A7" s="478"/>
      <c r="B7" s="11" t="s">
        <v>349</v>
      </c>
      <c r="C7" s="470"/>
      <c r="D7" s="8" t="s">
        <v>350</v>
      </c>
      <c r="E7" s="470"/>
      <c r="F7" s="183" t="s">
        <v>351</v>
      </c>
      <c r="G7" s="471"/>
      <c r="H7" s="60" t="s">
        <v>352</v>
      </c>
      <c r="I7" s="471"/>
      <c r="J7" s="555"/>
      <c r="K7" s="471"/>
      <c r="L7" s="468" t="s">
        <v>353</v>
      </c>
      <c r="M7" s="25"/>
      <c r="N7" s="469"/>
      <c r="O7" s="25"/>
      <c r="P7" s="469"/>
      <c r="Q7" s="25"/>
      <c r="R7" s="469"/>
      <c r="S7" s="471"/>
    </row>
    <row r="8" spans="1:19" s="7" customFormat="1" ht="182.25" customHeight="1">
      <c r="A8" s="478"/>
      <c r="B8" s="483" t="s">
        <v>354</v>
      </c>
      <c r="C8" s="470"/>
      <c r="D8" s="8" t="s">
        <v>350</v>
      </c>
      <c r="E8" s="470"/>
      <c r="F8" s="183" t="s">
        <v>351</v>
      </c>
      <c r="G8" s="471"/>
      <c r="H8" s="60" t="s">
        <v>355</v>
      </c>
      <c r="I8" s="471"/>
      <c r="J8" s="556"/>
      <c r="K8" s="25"/>
      <c r="L8" s="468" t="s">
        <v>356</v>
      </c>
      <c r="M8" s="25"/>
      <c r="N8" s="468" t="s">
        <v>357</v>
      </c>
      <c r="O8" s="25"/>
      <c r="P8" s="468" t="s">
        <v>358</v>
      </c>
      <c r="Q8" s="25"/>
      <c r="R8" s="469"/>
      <c r="S8" s="25"/>
    </row>
    <row r="9" spans="1:19" s="7" customFormat="1" ht="191.25" customHeight="1">
      <c r="A9" s="478"/>
      <c r="B9" s="484" t="s">
        <v>359</v>
      </c>
      <c r="C9" s="470"/>
      <c r="D9" s="8" t="s">
        <v>350</v>
      </c>
      <c r="E9" s="470"/>
      <c r="F9" s="60" t="s">
        <v>351</v>
      </c>
      <c r="G9" s="471"/>
      <c r="H9" s="60" t="s">
        <v>222</v>
      </c>
      <c r="I9" s="471"/>
      <c r="J9" s="556"/>
      <c r="K9" s="26"/>
      <c r="L9" s="468" t="s">
        <v>360</v>
      </c>
      <c r="M9" s="26"/>
      <c r="N9" s="469"/>
      <c r="O9" s="26"/>
      <c r="P9" s="469"/>
      <c r="Q9" s="26"/>
      <c r="R9" s="469"/>
      <c r="S9" s="26"/>
    </row>
    <row r="10" spans="1:19" s="7" customFormat="1" ht="32.25" customHeight="1">
      <c r="A10" s="478"/>
      <c r="B10" s="484" t="s">
        <v>361</v>
      </c>
      <c r="C10" s="470"/>
      <c r="D10" s="8" t="s">
        <v>362</v>
      </c>
      <c r="E10" s="470"/>
      <c r="F10" s="183" t="s">
        <v>363</v>
      </c>
      <c r="G10" s="471"/>
      <c r="H10" s="60" t="s">
        <v>364</v>
      </c>
      <c r="I10" s="471"/>
      <c r="J10" s="556"/>
      <c r="K10" s="26"/>
      <c r="L10" s="469"/>
      <c r="M10" s="26"/>
      <c r="N10" s="469"/>
      <c r="O10" s="26"/>
      <c r="P10" s="469"/>
      <c r="Q10" s="26"/>
      <c r="R10" s="469"/>
      <c r="S10" s="26"/>
    </row>
    <row r="11" spans="1:19" s="7" customFormat="1" ht="168" customHeight="1">
      <c r="A11" s="478"/>
      <c r="B11" s="147" t="s">
        <v>365</v>
      </c>
      <c r="C11" s="470"/>
      <c r="D11" s="8" t="s">
        <v>362</v>
      </c>
      <c r="E11" s="470"/>
      <c r="F11" s="183" t="s">
        <v>363</v>
      </c>
      <c r="G11" s="471"/>
      <c r="H11" s="60" t="s">
        <v>366</v>
      </c>
      <c r="I11" s="471"/>
      <c r="J11" s="556"/>
      <c r="K11" s="25"/>
      <c r="L11" s="468" t="s">
        <v>367</v>
      </c>
      <c r="M11" s="25"/>
      <c r="N11" s="469"/>
      <c r="O11" s="25"/>
      <c r="P11" s="469"/>
      <c r="Q11" s="25"/>
      <c r="R11" s="469"/>
      <c r="S11" s="25"/>
    </row>
    <row r="12" spans="1:19" s="7" customFormat="1" ht="90" customHeight="1">
      <c r="A12" s="478"/>
      <c r="B12" s="484" t="s">
        <v>368</v>
      </c>
      <c r="C12" s="470"/>
      <c r="D12" s="8" t="s">
        <v>331</v>
      </c>
      <c r="E12" s="470"/>
      <c r="F12" s="183" t="s">
        <v>369</v>
      </c>
      <c r="G12" s="471"/>
      <c r="H12" s="60" t="s">
        <v>366</v>
      </c>
      <c r="I12" s="471"/>
      <c r="J12" s="556"/>
      <c r="K12" s="471"/>
      <c r="L12" s="468" t="s">
        <v>370</v>
      </c>
      <c r="M12" s="471"/>
      <c r="N12" s="468" t="s">
        <v>371</v>
      </c>
      <c r="O12" s="471"/>
      <c r="P12" s="469" t="s">
        <v>372</v>
      </c>
      <c r="Q12" s="471"/>
      <c r="R12" s="469"/>
      <c r="S12" s="471"/>
    </row>
    <row r="13" spans="1:19" s="7" customFormat="1" ht="277.5" customHeight="1">
      <c r="A13" s="478"/>
      <c r="B13" s="483" t="s">
        <v>373</v>
      </c>
      <c r="C13" s="470"/>
      <c r="D13" s="8" t="s">
        <v>374</v>
      </c>
      <c r="E13" s="470"/>
      <c r="F13" s="183" t="s">
        <v>375</v>
      </c>
      <c r="G13" s="471"/>
      <c r="H13" s="60" t="s">
        <v>376</v>
      </c>
      <c r="I13" s="471"/>
      <c r="J13" s="556"/>
      <c r="K13" s="471"/>
      <c r="L13" s="468" t="s">
        <v>377</v>
      </c>
      <c r="M13" s="471"/>
      <c r="N13" s="469"/>
      <c r="O13" s="471"/>
      <c r="P13" s="469"/>
      <c r="Q13" s="471"/>
      <c r="R13" s="469"/>
      <c r="S13" s="471"/>
    </row>
    <row r="14" spans="1:19" s="7" customFormat="1" ht="196.5" customHeight="1">
      <c r="A14" s="478"/>
      <c r="B14" s="483" t="s">
        <v>378</v>
      </c>
      <c r="C14" s="470"/>
      <c r="D14" s="8" t="s">
        <v>152</v>
      </c>
      <c r="E14" s="470"/>
      <c r="F14" s="183" t="s">
        <v>379</v>
      </c>
      <c r="G14" s="471"/>
      <c r="H14" s="60" t="s">
        <v>222</v>
      </c>
      <c r="I14" s="471"/>
      <c r="J14" s="556"/>
      <c r="K14" s="471"/>
      <c r="L14" s="468" t="s">
        <v>380</v>
      </c>
      <c r="M14" s="471"/>
      <c r="N14" s="468" t="s">
        <v>381</v>
      </c>
      <c r="O14" s="471"/>
      <c r="P14" s="469" t="s">
        <v>382</v>
      </c>
      <c r="Q14" s="471"/>
      <c r="R14" s="469"/>
      <c r="S14" s="471"/>
    </row>
    <row r="15" spans="1:19" s="7" customFormat="1" ht="144" customHeight="1">
      <c r="A15" s="478"/>
      <c r="B15" s="485" t="s">
        <v>383</v>
      </c>
      <c r="C15" s="470"/>
      <c r="D15" s="8" t="s">
        <v>384</v>
      </c>
      <c r="E15" s="470"/>
      <c r="F15" s="60" t="s">
        <v>71</v>
      </c>
      <c r="G15" s="153"/>
      <c r="H15" s="60" t="s">
        <v>385</v>
      </c>
      <c r="I15" s="153"/>
      <c r="J15" s="556"/>
      <c r="K15" s="153"/>
      <c r="L15" s="468" t="s">
        <v>386</v>
      </c>
      <c r="M15" s="153"/>
      <c r="N15" s="468" t="s">
        <v>387</v>
      </c>
      <c r="O15" s="153"/>
      <c r="P15" s="469" t="s">
        <v>388</v>
      </c>
      <c r="Q15" s="153"/>
      <c r="R15" s="469"/>
      <c r="S15" s="153"/>
    </row>
    <row r="16" spans="1:19" s="7" customFormat="1" ht="195" customHeight="1">
      <c r="A16" s="478"/>
      <c r="B16" s="483" t="s">
        <v>389</v>
      </c>
      <c r="C16" s="470"/>
      <c r="D16" s="8" t="s">
        <v>152</v>
      </c>
      <c r="E16" s="470"/>
      <c r="F16" s="183" t="s">
        <v>369</v>
      </c>
      <c r="G16" s="153"/>
      <c r="H16" s="60" t="s">
        <v>222</v>
      </c>
      <c r="I16" s="153"/>
      <c r="J16" s="556"/>
      <c r="K16" s="153"/>
      <c r="L16" s="468" t="s">
        <v>390</v>
      </c>
      <c r="M16" s="153"/>
      <c r="N16" s="469"/>
      <c r="O16" s="153"/>
      <c r="P16" s="469"/>
      <c r="Q16" s="153"/>
      <c r="R16" s="469"/>
      <c r="S16" s="153"/>
    </row>
    <row r="17" spans="1:19" s="7" customFormat="1" ht="32.25" customHeight="1">
      <c r="A17" s="478"/>
      <c r="B17" s="148" t="s">
        <v>391</v>
      </c>
      <c r="C17" s="470"/>
      <c r="D17" s="8" t="s">
        <v>152</v>
      </c>
      <c r="E17" s="470"/>
      <c r="F17" s="183" t="s">
        <v>392</v>
      </c>
      <c r="G17" s="153"/>
      <c r="H17" s="60" t="s">
        <v>222</v>
      </c>
      <c r="I17" s="153"/>
      <c r="J17" s="556"/>
      <c r="K17" s="153"/>
      <c r="L17" s="469"/>
      <c r="M17" s="153"/>
      <c r="N17" s="469"/>
      <c r="O17" s="153"/>
      <c r="P17" s="469"/>
      <c r="Q17" s="153"/>
      <c r="R17" s="469"/>
      <c r="S17" s="153"/>
    </row>
    <row r="18" spans="1:19" s="7" customFormat="1" ht="32.25" customHeight="1">
      <c r="A18" s="478"/>
      <c r="B18" s="11" t="s">
        <v>393</v>
      </c>
      <c r="C18" s="470"/>
      <c r="D18" s="8" t="s">
        <v>152</v>
      </c>
      <c r="E18" s="470"/>
      <c r="F18" s="183" t="s">
        <v>369</v>
      </c>
      <c r="G18" s="153"/>
      <c r="H18" s="60" t="s">
        <v>222</v>
      </c>
      <c r="I18" s="153"/>
      <c r="J18" s="557"/>
      <c r="K18" s="153"/>
      <c r="L18" s="469"/>
      <c r="M18" s="153"/>
      <c r="N18" s="469"/>
      <c r="O18" s="153"/>
      <c r="P18" s="469"/>
      <c r="Q18" s="153"/>
      <c r="R18" s="469"/>
      <c r="S18" s="153"/>
    </row>
    <row r="19" spans="1:19" s="152" customFormat="1">
      <c r="A19" s="151"/>
      <c r="B19" s="164"/>
    </row>
  </sheetData>
  <mergeCells count="1">
    <mergeCell ref="J7:J18"/>
  </mergeCells>
  <hyperlinks>
    <hyperlink ref="F7" r:id="rId1" display="https://www.parlament.al/Files/ProjektLigje/20200804121847ligj%20nr.%20112,%20dt.%2029.7.2020.pdf" xr:uid="{00000000-0004-0000-0600-000000000000}"/>
    <hyperlink ref="F8" r:id="rId2" display="https://qkb.gov.al/media/33965/ligj-per-regjistrin-e-pronareve-perfitues.pdf" xr:uid="{00000000-0004-0000-0600-000001000000}"/>
    <hyperlink ref="F10" r:id="rId3" xr:uid="{00000000-0004-0000-0600-000002000000}"/>
    <hyperlink ref="F11" r:id="rId4" xr:uid="{00000000-0004-0000-0600-000003000000}"/>
    <hyperlink ref="F16" r:id="rId5" xr:uid="{00000000-0004-0000-0600-000004000000}"/>
    <hyperlink ref="F12" r:id="rId6" xr:uid="{00000000-0004-0000-0600-000005000000}"/>
    <hyperlink ref="F13" r:id="rId7" display="https://www.albeiti.org/site/dokumente-aktive/" xr:uid="{00000000-0004-0000-0600-000006000000}"/>
    <hyperlink ref="F17" r:id="rId8" display="www.qkb.gov.al" xr:uid="{00000000-0004-0000-0600-000007000000}"/>
    <hyperlink ref="F18" r:id="rId9" xr:uid="{00000000-0004-0000-0600-000008000000}"/>
    <hyperlink ref="F14" r:id="rId10" xr:uid="{00000000-0004-0000-0600-000009000000}"/>
  </hyperlinks>
  <pageMargins left="0.7" right="0.7" top="0.75" bottom="0.75" header="0.3" footer="0.3"/>
  <pageSetup paperSize="8" orientation="landscape" horizontalDpi="1200" verticalDpi="1200" r:id="rId11"/>
  <legacyDrawing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1:S25"/>
  <sheetViews>
    <sheetView zoomScaleNormal="100" zoomScalePageLayoutView="50" workbookViewId="0">
      <selection activeCell="E3" sqref="E3"/>
    </sheetView>
  </sheetViews>
  <sheetFormatPr defaultColWidth="10.5" defaultRowHeight="16.5"/>
  <cols>
    <col min="1" max="1" width="15" style="150" customWidth="1"/>
    <col min="2" max="2" width="65.375" style="150" customWidth="1"/>
    <col min="3" max="3" width="3.375" style="150" customWidth="1"/>
    <col min="4" max="4" width="38.5" style="150" customWidth="1"/>
    <col min="5" max="5" width="3.375" style="150" customWidth="1"/>
    <col min="6" max="6" width="26.375" style="150" customWidth="1"/>
    <col min="7" max="7" width="3.375" style="150" customWidth="1"/>
    <col min="8" max="8" width="26.375" style="150" customWidth="1"/>
    <col min="9" max="9" width="3.375" style="150" customWidth="1"/>
    <col min="10" max="10" width="51" style="150" customWidth="1"/>
    <col min="11" max="11" width="3.375" style="150" customWidth="1"/>
    <col min="12" max="12" width="39.5" style="150" customWidth="1"/>
    <col min="13" max="13" width="3.375" style="150" customWidth="1"/>
    <col min="14" max="14" width="39.5" style="150" customWidth="1"/>
    <col min="15" max="15" width="3.375" style="150" customWidth="1"/>
    <col min="16" max="16" width="39.5" style="150" customWidth="1"/>
    <col min="17" max="17" width="3.375" style="150" customWidth="1"/>
    <col min="18" max="18" width="39.5" style="150" customWidth="1"/>
    <col min="19" max="19" width="3.375" style="150" customWidth="1"/>
    <col min="20" max="16384" width="10.5" style="150"/>
  </cols>
  <sheetData>
    <row r="1" spans="1:19" ht="27">
      <c r="A1" s="149" t="s">
        <v>394</v>
      </c>
    </row>
    <row r="3" spans="1:19" s="26" customFormat="1" ht="204.75" customHeight="1">
      <c r="A3" s="446" t="s">
        <v>395</v>
      </c>
      <c r="B3" s="39" t="s">
        <v>396</v>
      </c>
      <c r="D3" s="8" t="s">
        <v>311</v>
      </c>
      <c r="F3" s="40"/>
      <c r="H3" s="40"/>
      <c r="J3" s="476" t="s">
        <v>397</v>
      </c>
      <c r="L3" s="468" t="s">
        <v>398</v>
      </c>
      <c r="N3" s="468" t="s">
        <v>399</v>
      </c>
      <c r="P3" s="469" t="s">
        <v>400</v>
      </c>
      <c r="R3" s="469"/>
    </row>
    <row r="4" spans="1:19" s="25" customFormat="1" ht="19.5">
      <c r="A4" s="38"/>
      <c r="B4" s="31"/>
      <c r="D4" s="31"/>
      <c r="F4" s="31"/>
      <c r="H4" s="31"/>
      <c r="J4" s="32"/>
      <c r="L4" s="32"/>
      <c r="N4" s="32"/>
      <c r="P4" s="32"/>
      <c r="R4" s="32"/>
    </row>
    <row r="5" spans="1:19" s="36" customFormat="1" ht="78">
      <c r="A5" s="34"/>
      <c r="B5" s="59" t="s">
        <v>120</v>
      </c>
      <c r="D5" s="57" t="s">
        <v>121</v>
      </c>
      <c r="E5" s="29"/>
      <c r="F5" s="57" t="s">
        <v>122</v>
      </c>
      <c r="G5" s="29"/>
      <c r="H5" s="57" t="s">
        <v>123</v>
      </c>
      <c r="J5" s="30" t="s">
        <v>124</v>
      </c>
      <c r="K5" s="29"/>
      <c r="L5" s="30" t="s">
        <v>125</v>
      </c>
      <c r="M5" s="29"/>
      <c r="N5" s="30" t="s">
        <v>126</v>
      </c>
      <c r="O5" s="29"/>
      <c r="P5" s="30" t="s">
        <v>127</v>
      </c>
      <c r="Q5" s="29"/>
      <c r="R5" s="30" t="s">
        <v>128</v>
      </c>
      <c r="S5" s="29"/>
    </row>
    <row r="6" spans="1:19" s="25" customFormat="1" ht="19.5">
      <c r="A6" s="38"/>
      <c r="B6" s="31"/>
      <c r="D6" s="31"/>
      <c r="F6" s="31"/>
      <c r="H6" s="31"/>
      <c r="J6" s="32"/>
      <c r="L6" s="32"/>
      <c r="N6" s="32"/>
      <c r="P6" s="32"/>
      <c r="R6" s="32"/>
    </row>
    <row r="7" spans="1:19" s="26" customFormat="1" ht="47.25">
      <c r="A7" s="446" t="s">
        <v>175</v>
      </c>
      <c r="B7" s="39" t="s">
        <v>401</v>
      </c>
      <c r="D7" s="8" t="s">
        <v>402</v>
      </c>
      <c r="F7" s="40"/>
      <c r="H7" s="40"/>
      <c r="J7" s="467"/>
    </row>
    <row r="8" spans="1:19" s="25" customFormat="1" ht="19.5">
      <c r="A8" s="50"/>
      <c r="B8" s="31"/>
      <c r="D8" s="31"/>
      <c r="F8" s="31"/>
      <c r="H8" s="31"/>
      <c r="J8" s="32"/>
    </row>
    <row r="9" spans="1:19" s="7" customFormat="1" ht="174.75" customHeight="1">
      <c r="A9" s="446" t="s">
        <v>403</v>
      </c>
      <c r="B9" s="17" t="s">
        <v>404</v>
      </c>
      <c r="C9" s="470"/>
      <c r="D9" s="8" t="s">
        <v>374</v>
      </c>
      <c r="E9" s="470"/>
      <c r="F9" s="60" t="s">
        <v>71</v>
      </c>
      <c r="G9" s="471"/>
      <c r="H9" s="60" t="s">
        <v>405</v>
      </c>
      <c r="I9" s="471"/>
      <c r="J9" s="555"/>
      <c r="K9" s="471"/>
      <c r="L9" s="468" t="s">
        <v>406</v>
      </c>
      <c r="M9" s="25"/>
      <c r="N9" s="468" t="s">
        <v>407</v>
      </c>
      <c r="O9" s="25"/>
      <c r="P9" s="486" t="s">
        <v>408</v>
      </c>
      <c r="Q9" s="25"/>
      <c r="R9" s="469"/>
      <c r="S9" s="471"/>
    </row>
    <row r="10" spans="1:19" s="7" customFormat="1" ht="216" customHeight="1">
      <c r="A10" s="561" t="s">
        <v>409</v>
      </c>
      <c r="B10" s="487" t="s">
        <v>410</v>
      </c>
      <c r="C10" s="470"/>
      <c r="D10" s="8" t="s">
        <v>331</v>
      </c>
      <c r="E10" s="470"/>
      <c r="F10" s="183" t="s">
        <v>411</v>
      </c>
      <c r="G10" s="471"/>
      <c r="H10" s="60" t="s">
        <v>412</v>
      </c>
      <c r="I10" s="471"/>
      <c r="J10" s="556"/>
      <c r="K10" s="25"/>
      <c r="L10" s="468" t="s">
        <v>413</v>
      </c>
      <c r="M10" s="25"/>
      <c r="N10" s="468" t="s">
        <v>414</v>
      </c>
      <c r="O10" s="25"/>
      <c r="P10" s="468" t="s">
        <v>415</v>
      </c>
      <c r="Q10" s="25"/>
      <c r="R10" s="469"/>
      <c r="S10" s="25"/>
    </row>
    <row r="11" spans="1:19" s="7" customFormat="1" ht="147" customHeight="1">
      <c r="A11" s="562"/>
      <c r="B11" s="488" t="s">
        <v>416</v>
      </c>
      <c r="C11" s="470"/>
      <c r="D11" s="8" t="s">
        <v>384</v>
      </c>
      <c r="E11" s="470"/>
      <c r="F11" s="60" t="s">
        <v>71</v>
      </c>
      <c r="G11" s="471"/>
      <c r="H11" s="60" t="s">
        <v>417</v>
      </c>
      <c r="I11" s="471"/>
      <c r="J11" s="556"/>
      <c r="K11" s="26"/>
      <c r="L11" s="469"/>
      <c r="M11" s="26"/>
      <c r="N11" s="469"/>
      <c r="O11" s="26"/>
      <c r="P11" s="469"/>
      <c r="Q11" s="26"/>
      <c r="R11" s="469"/>
      <c r="S11" s="26"/>
    </row>
    <row r="12" spans="1:19" s="7" customFormat="1" ht="147" customHeight="1">
      <c r="A12" s="562"/>
      <c r="B12" s="488" t="s">
        <v>418</v>
      </c>
      <c r="C12" s="470"/>
      <c r="D12" s="8" t="s">
        <v>419</v>
      </c>
      <c r="E12" s="470"/>
      <c r="F12" s="60" t="s">
        <v>71</v>
      </c>
      <c r="G12" s="471"/>
      <c r="H12" s="60" t="s">
        <v>420</v>
      </c>
      <c r="I12" s="471"/>
      <c r="J12" s="556"/>
      <c r="K12" s="25"/>
      <c r="L12" s="469"/>
      <c r="M12" s="25"/>
      <c r="N12" s="469"/>
      <c r="O12" s="25"/>
      <c r="P12" s="469"/>
      <c r="Q12" s="25"/>
      <c r="R12" s="469"/>
      <c r="S12" s="25"/>
    </row>
    <row r="13" spans="1:19" s="7" customFormat="1" ht="147" customHeight="1">
      <c r="A13" s="562"/>
      <c r="B13" s="488" t="s">
        <v>421</v>
      </c>
      <c r="C13" s="470"/>
      <c r="D13" s="8" t="s">
        <v>419</v>
      </c>
      <c r="E13" s="470"/>
      <c r="F13" s="60" t="s">
        <v>71</v>
      </c>
      <c r="G13" s="471"/>
      <c r="H13" s="60" t="s">
        <v>422</v>
      </c>
      <c r="I13" s="471"/>
      <c r="J13" s="556"/>
      <c r="K13" s="471"/>
      <c r="L13" s="469"/>
      <c r="M13" s="471"/>
      <c r="N13" s="469"/>
      <c r="O13" s="471"/>
      <c r="P13" s="469"/>
      <c r="Q13" s="471"/>
      <c r="R13" s="469"/>
      <c r="S13" s="471"/>
    </row>
    <row r="14" spans="1:19" s="7" customFormat="1" ht="147" customHeight="1">
      <c r="A14" s="562"/>
      <c r="B14" s="488" t="s">
        <v>423</v>
      </c>
      <c r="C14" s="470"/>
      <c r="D14" s="8" t="s">
        <v>152</v>
      </c>
      <c r="E14" s="470"/>
      <c r="F14" s="183" t="s">
        <v>323</v>
      </c>
      <c r="G14" s="471"/>
      <c r="H14" s="60" t="s">
        <v>222</v>
      </c>
      <c r="I14" s="471"/>
      <c r="J14" s="556"/>
      <c r="K14" s="471"/>
      <c r="L14" s="469"/>
      <c r="M14" s="471"/>
      <c r="N14" s="469"/>
      <c r="O14" s="471"/>
      <c r="P14" s="469"/>
      <c r="Q14" s="471"/>
      <c r="R14" s="469"/>
      <c r="S14" s="471"/>
    </row>
    <row r="15" spans="1:19" s="7" customFormat="1" ht="147" customHeight="1">
      <c r="A15" s="562"/>
      <c r="B15" s="488" t="s">
        <v>424</v>
      </c>
      <c r="C15" s="470"/>
      <c r="D15" s="8" t="s">
        <v>152</v>
      </c>
      <c r="E15" s="470"/>
      <c r="F15" s="183" t="s">
        <v>425</v>
      </c>
      <c r="G15" s="471"/>
      <c r="H15" s="60" t="s">
        <v>222</v>
      </c>
      <c r="I15" s="471"/>
      <c r="J15" s="556"/>
      <c r="K15" s="471"/>
      <c r="L15" s="469"/>
      <c r="M15" s="471"/>
      <c r="N15" s="469"/>
      <c r="O15" s="471"/>
      <c r="P15" s="469"/>
      <c r="Q15" s="471"/>
      <c r="R15" s="469"/>
      <c r="S15" s="471"/>
    </row>
    <row r="16" spans="1:19" s="7" customFormat="1" ht="147" customHeight="1">
      <c r="A16" s="552" t="s">
        <v>426</v>
      </c>
      <c r="B16" s="17" t="s">
        <v>427</v>
      </c>
      <c r="C16" s="470"/>
      <c r="D16" s="8" t="s">
        <v>374</v>
      </c>
      <c r="E16" s="470"/>
      <c r="F16" s="183" t="s">
        <v>428</v>
      </c>
      <c r="G16" s="153"/>
      <c r="H16" s="60" t="s">
        <v>222</v>
      </c>
      <c r="I16" s="153"/>
      <c r="J16" s="556"/>
      <c r="K16" s="153"/>
      <c r="L16" s="469"/>
      <c r="M16" s="153"/>
      <c r="N16" s="469"/>
      <c r="O16" s="153"/>
      <c r="P16" s="469"/>
      <c r="Q16" s="153"/>
      <c r="R16" s="469"/>
      <c r="S16" s="153"/>
    </row>
    <row r="17" spans="1:19" s="7" customFormat="1" ht="147" customHeight="1">
      <c r="A17" s="554"/>
      <c r="B17" s="17" t="s">
        <v>429</v>
      </c>
      <c r="C17" s="470"/>
      <c r="D17" s="8" t="s">
        <v>419</v>
      </c>
      <c r="E17" s="470"/>
      <c r="F17" s="183" t="s">
        <v>323</v>
      </c>
      <c r="G17" s="153"/>
      <c r="H17" s="60" t="s">
        <v>430</v>
      </c>
      <c r="I17" s="153"/>
      <c r="J17" s="556"/>
      <c r="K17" s="153"/>
      <c r="L17" s="468" t="s">
        <v>431</v>
      </c>
      <c r="M17" s="153"/>
      <c r="N17" s="468" t="s">
        <v>432</v>
      </c>
      <c r="O17" s="153"/>
      <c r="P17" s="489" t="s">
        <v>433</v>
      </c>
      <c r="Q17" s="153"/>
      <c r="R17" s="469"/>
      <c r="S17" s="153"/>
    </row>
    <row r="18" spans="1:19" s="7" customFormat="1" ht="147" customHeight="1">
      <c r="A18" s="561" t="s">
        <v>434</v>
      </c>
      <c r="B18" s="488" t="s">
        <v>435</v>
      </c>
      <c r="C18" s="470"/>
      <c r="D18" s="8" t="s">
        <v>384</v>
      </c>
      <c r="E18" s="470"/>
      <c r="F18" s="60" t="s">
        <v>71</v>
      </c>
      <c r="G18" s="153"/>
      <c r="H18" s="60" t="s">
        <v>436</v>
      </c>
      <c r="I18" s="153"/>
      <c r="J18" s="556"/>
      <c r="K18" s="153"/>
      <c r="L18" s="469"/>
      <c r="M18" s="153"/>
      <c r="N18" s="468"/>
      <c r="O18" s="153"/>
      <c r="P18" s="469"/>
      <c r="Q18" s="153"/>
      <c r="R18" s="469"/>
      <c r="S18" s="153"/>
    </row>
    <row r="19" spans="1:19" s="7" customFormat="1" ht="147" customHeight="1">
      <c r="A19" s="562"/>
      <c r="B19" s="488" t="s">
        <v>437</v>
      </c>
      <c r="C19" s="470"/>
      <c r="D19" s="8" t="s">
        <v>152</v>
      </c>
      <c r="E19" s="470"/>
      <c r="F19" s="183" t="s">
        <v>438</v>
      </c>
      <c r="G19" s="153"/>
      <c r="H19" s="60" t="s">
        <v>222</v>
      </c>
      <c r="I19" s="153"/>
      <c r="J19" s="556"/>
      <c r="K19" s="153"/>
      <c r="L19" s="469"/>
      <c r="M19" s="153"/>
      <c r="N19" s="468" t="s">
        <v>439</v>
      </c>
      <c r="O19" s="153"/>
      <c r="P19" s="469" t="s">
        <v>440</v>
      </c>
      <c r="Q19" s="153"/>
      <c r="R19" s="469"/>
      <c r="S19" s="153"/>
    </row>
    <row r="20" spans="1:19" s="7" customFormat="1" ht="147" customHeight="1">
      <c r="A20" s="562"/>
      <c r="B20" s="488" t="s">
        <v>441</v>
      </c>
      <c r="C20" s="470"/>
      <c r="D20" s="8" t="s">
        <v>152</v>
      </c>
      <c r="E20" s="470"/>
      <c r="F20" s="183" t="s">
        <v>442</v>
      </c>
      <c r="G20" s="153"/>
      <c r="H20" s="60" t="s">
        <v>222</v>
      </c>
      <c r="I20" s="153"/>
      <c r="J20" s="556"/>
      <c r="K20" s="153"/>
      <c r="L20" s="469"/>
      <c r="M20" s="153"/>
      <c r="N20" s="469"/>
      <c r="O20" s="153"/>
      <c r="P20" s="469"/>
      <c r="Q20" s="153"/>
      <c r="R20" s="469"/>
      <c r="S20" s="153"/>
    </row>
    <row r="21" spans="1:19" s="7" customFormat="1" ht="147" customHeight="1">
      <c r="A21" s="562"/>
      <c r="B21" s="488" t="s">
        <v>443</v>
      </c>
      <c r="C21" s="470"/>
      <c r="D21" s="8" t="s">
        <v>152</v>
      </c>
      <c r="E21" s="470"/>
      <c r="F21" s="183" t="s">
        <v>442</v>
      </c>
      <c r="G21" s="153"/>
      <c r="H21" s="60" t="s">
        <v>222</v>
      </c>
      <c r="I21" s="153"/>
      <c r="J21" s="556"/>
      <c r="K21" s="153"/>
      <c r="L21" s="469"/>
      <c r="M21" s="153"/>
      <c r="N21" s="469"/>
      <c r="O21" s="153"/>
      <c r="P21" s="469"/>
      <c r="Q21" s="153"/>
      <c r="R21" s="469"/>
      <c r="S21" s="153"/>
    </row>
    <row r="22" spans="1:19" s="7" customFormat="1" ht="147" customHeight="1">
      <c r="A22" s="561" t="s">
        <v>444</v>
      </c>
      <c r="B22" s="488" t="s">
        <v>445</v>
      </c>
      <c r="C22" s="470"/>
      <c r="D22" s="8"/>
      <c r="E22" s="470"/>
      <c r="F22" s="60" t="s">
        <v>285</v>
      </c>
      <c r="G22" s="153"/>
      <c r="H22" s="60" t="s">
        <v>222</v>
      </c>
      <c r="I22" s="153"/>
      <c r="J22" s="556"/>
      <c r="K22" s="153"/>
      <c r="L22" s="468"/>
      <c r="M22" s="153"/>
      <c r="N22" s="468" t="s">
        <v>446</v>
      </c>
      <c r="O22" s="153"/>
      <c r="P22" s="490" t="s">
        <v>447</v>
      </c>
      <c r="Q22" s="153"/>
      <c r="R22" s="469"/>
      <c r="S22" s="153"/>
    </row>
    <row r="23" spans="1:19" s="7" customFormat="1" ht="147" customHeight="1">
      <c r="A23" s="562"/>
      <c r="B23" s="488" t="s">
        <v>448</v>
      </c>
      <c r="C23" s="470"/>
      <c r="D23" s="8"/>
      <c r="E23" s="470"/>
      <c r="F23" s="60" t="s">
        <v>285</v>
      </c>
      <c r="G23" s="153"/>
      <c r="H23" s="60" t="s">
        <v>449</v>
      </c>
      <c r="I23" s="153"/>
      <c r="J23" s="556"/>
      <c r="K23" s="153"/>
      <c r="L23" s="468" t="s">
        <v>450</v>
      </c>
      <c r="M23" s="153"/>
      <c r="N23" s="468" t="s">
        <v>451</v>
      </c>
      <c r="O23" s="153"/>
      <c r="P23" s="469" t="s">
        <v>452</v>
      </c>
      <c r="Q23" s="153"/>
      <c r="R23" s="469"/>
      <c r="S23" s="153"/>
    </row>
    <row r="24" spans="1:19" s="7" customFormat="1" ht="147" customHeight="1">
      <c r="A24" s="448" t="s">
        <v>453</v>
      </c>
      <c r="B24" s="488" t="s">
        <v>454</v>
      </c>
      <c r="C24" s="470"/>
      <c r="D24" s="8" t="s">
        <v>152</v>
      </c>
      <c r="E24" s="470"/>
      <c r="F24" s="183" t="s">
        <v>455</v>
      </c>
      <c r="G24" s="153"/>
      <c r="H24" s="60" t="s">
        <v>222</v>
      </c>
      <c r="I24" s="153"/>
      <c r="J24" s="557"/>
      <c r="K24" s="153"/>
      <c r="L24" s="469"/>
      <c r="M24" s="153"/>
      <c r="N24" s="469"/>
      <c r="O24" s="153"/>
      <c r="P24" s="469"/>
      <c r="Q24" s="153"/>
      <c r="R24" s="469"/>
      <c r="S24" s="153"/>
    </row>
    <row r="25" spans="1:19" s="152" customFormat="1">
      <c r="A25" s="151"/>
    </row>
  </sheetData>
  <mergeCells count="5">
    <mergeCell ref="A10:A15"/>
    <mergeCell ref="A16:A17"/>
    <mergeCell ref="A18:A21"/>
    <mergeCell ref="A22:A23"/>
    <mergeCell ref="J9:J24"/>
  </mergeCells>
  <hyperlinks>
    <hyperlink ref="F16" r:id="rId1" xr:uid="{00000000-0004-0000-0700-000000000000}"/>
    <hyperlink ref="F10" r:id="rId2" display="https://albpetrol.al/marreveshjet-hidrokarbure-3/" xr:uid="{00000000-0004-0000-0700-000001000000}"/>
    <hyperlink ref="F15" r:id="rId3" display="https://www.tatime.gov.al/c/6/legislation" xr:uid="{00000000-0004-0000-0700-000002000000}"/>
    <hyperlink ref="F19" r:id="rId4" xr:uid="{00000000-0004-0000-0700-000003000000}"/>
    <hyperlink ref="F20" r:id="rId5" xr:uid="{00000000-0004-0000-0700-000004000000}"/>
    <hyperlink ref="F21" r:id="rId6" xr:uid="{00000000-0004-0000-0700-000005000000}"/>
    <hyperlink ref="F24" r:id="rId7" display="https://albpetrol.al/" xr:uid="{00000000-0004-0000-0700-000006000000}"/>
    <hyperlink ref="F14" r:id="rId8" xr:uid="{00000000-0004-0000-0700-000007000000}"/>
    <hyperlink ref="F17" r:id="rId9" xr:uid="{00000000-0004-0000-0700-000008000000}"/>
  </hyperlinks>
  <pageMargins left="0.7" right="0.7" top="0.75" bottom="0.75" header="0.3" footer="0.3"/>
  <pageSetup paperSize="8" orientation="landscape" horizontalDpi="1200" verticalDpi="1200"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sheetPr>
  <dimension ref="A1:KL9"/>
  <sheetViews>
    <sheetView zoomScaleNormal="100" zoomScalePageLayoutView="60" workbookViewId="0">
      <selection activeCell="P9" sqref="P9"/>
    </sheetView>
  </sheetViews>
  <sheetFormatPr defaultColWidth="10.5" defaultRowHeight="16.5"/>
  <cols>
    <col min="1" max="1" width="18.375" style="150" customWidth="1"/>
    <col min="2" max="2" width="37.5" style="150" customWidth="1"/>
    <col min="3" max="3" width="3" style="150" customWidth="1"/>
    <col min="4" max="4" width="39" style="150" customWidth="1"/>
    <col min="5" max="5" width="3" style="150" customWidth="1"/>
    <col min="6" max="6" width="28.5" style="150" customWidth="1"/>
    <col min="7" max="7" width="3" style="150" customWidth="1"/>
    <col min="8" max="8" width="28.5" style="150" customWidth="1"/>
    <col min="9" max="9" width="3" style="150" customWidth="1"/>
    <col min="10" max="10" width="39.5" style="150" customWidth="1"/>
    <col min="11" max="11" width="3" style="150" customWidth="1"/>
    <col min="12" max="12" width="39.5" style="150" customWidth="1"/>
    <col min="13" max="13" width="3" style="150" customWidth="1"/>
    <col min="14" max="14" width="39.5" style="150" customWidth="1"/>
    <col min="15" max="15" width="3" style="150" customWidth="1"/>
    <col min="16" max="16" width="39.5" style="150" customWidth="1"/>
    <col min="17" max="17" width="3" style="150" customWidth="1"/>
    <col min="18" max="18" width="39.5" style="150" customWidth="1"/>
    <col min="19" max="19" width="3" style="150" customWidth="1"/>
    <col min="20" max="16384" width="10.5" style="150"/>
  </cols>
  <sheetData>
    <row r="1" spans="1:298" ht="27">
      <c r="A1" s="149" t="s">
        <v>456</v>
      </c>
    </row>
    <row r="3" spans="1:298" s="20" customFormat="1" ht="94.5">
      <c r="A3" s="21" t="s">
        <v>457</v>
      </c>
      <c r="B3" s="22" t="s">
        <v>458</v>
      </c>
      <c r="C3" s="23"/>
      <c r="D3" s="8" t="s">
        <v>311</v>
      </c>
      <c r="E3" s="23"/>
      <c r="F3" s="24"/>
      <c r="G3" s="23"/>
      <c r="H3" s="24"/>
      <c r="I3" s="23"/>
      <c r="J3" s="491"/>
      <c r="L3" s="492" t="s">
        <v>459</v>
      </c>
      <c r="N3" s="493"/>
      <c r="P3" s="493"/>
      <c r="R3" s="493"/>
    </row>
    <row r="4" spans="1:298" s="1" customFormat="1" ht="19.5">
      <c r="B4" s="2"/>
      <c r="D4" s="2"/>
      <c r="F4" s="2"/>
      <c r="H4" s="2"/>
      <c r="J4" s="3"/>
      <c r="L4" s="3"/>
      <c r="N4" s="3"/>
      <c r="P4" s="3"/>
      <c r="R4" s="3"/>
    </row>
    <row r="5" spans="1:298" s="1" customFormat="1" ht="97.5">
      <c r="B5" s="2" t="s">
        <v>120</v>
      </c>
      <c r="D5" s="57" t="s">
        <v>121</v>
      </c>
      <c r="E5" s="29"/>
      <c r="F5" s="57" t="s">
        <v>122</v>
      </c>
      <c r="G5" s="29"/>
      <c r="H5" s="57" t="s">
        <v>123</v>
      </c>
      <c r="I5" s="36"/>
      <c r="J5" s="30" t="s">
        <v>124</v>
      </c>
      <c r="K5" s="18"/>
      <c r="L5" s="19" t="s">
        <v>125</v>
      </c>
      <c r="M5" s="18"/>
      <c r="N5" s="19" t="s">
        <v>126</v>
      </c>
      <c r="O5" s="18"/>
      <c r="P5" s="19" t="s">
        <v>127</v>
      </c>
      <c r="Q5" s="18"/>
      <c r="R5" s="19" t="s">
        <v>128</v>
      </c>
      <c r="S5" s="18"/>
    </row>
    <row r="6" spans="1:298" s="1" customFormat="1" ht="19.5">
      <c r="B6" s="2"/>
      <c r="D6" s="2"/>
      <c r="F6" s="2"/>
      <c r="H6" s="2"/>
      <c r="J6" s="3"/>
      <c r="L6" s="3"/>
      <c r="N6" s="3"/>
      <c r="P6" s="3"/>
      <c r="R6" s="3"/>
    </row>
    <row r="7" spans="1:298" s="4" customFormat="1" ht="223.5" customHeight="1">
      <c r="A7" s="494"/>
      <c r="B7" s="160" t="s">
        <v>460</v>
      </c>
      <c r="C7" s="495"/>
      <c r="D7" s="6" t="s">
        <v>461</v>
      </c>
      <c r="E7" s="495"/>
      <c r="F7" s="60" t="s">
        <v>462</v>
      </c>
      <c r="G7" s="496"/>
      <c r="H7" s="60" t="s">
        <v>463</v>
      </c>
      <c r="I7" s="496"/>
      <c r="J7" s="563"/>
      <c r="K7" s="497"/>
      <c r="L7" s="492" t="s">
        <v>464</v>
      </c>
      <c r="M7" s="497"/>
      <c r="N7" s="493"/>
      <c r="O7" s="497"/>
      <c r="P7" s="493"/>
      <c r="Q7" s="497"/>
      <c r="R7" s="493"/>
      <c r="S7" s="497"/>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4"/>
      <c r="BA7" s="454"/>
      <c r="BB7" s="454"/>
      <c r="BC7" s="454"/>
      <c r="BD7" s="454"/>
      <c r="BE7" s="454"/>
      <c r="BF7" s="454"/>
      <c r="BG7" s="454"/>
      <c r="BH7" s="454"/>
      <c r="BI7" s="454"/>
      <c r="BJ7" s="454"/>
      <c r="BK7" s="454"/>
      <c r="BL7" s="454"/>
      <c r="BM7" s="454"/>
      <c r="BN7" s="454"/>
      <c r="BO7" s="454"/>
      <c r="BP7" s="454"/>
      <c r="BQ7" s="454"/>
      <c r="BR7" s="454"/>
      <c r="BS7" s="454"/>
      <c r="BT7" s="454"/>
      <c r="BU7" s="454"/>
      <c r="BV7" s="454"/>
      <c r="BW7" s="454"/>
      <c r="BX7" s="454"/>
      <c r="BY7" s="454"/>
      <c r="BZ7" s="454"/>
      <c r="CA7" s="454"/>
      <c r="CB7" s="454"/>
      <c r="CC7" s="454"/>
      <c r="CD7" s="454"/>
      <c r="CE7" s="454"/>
      <c r="CF7" s="454"/>
      <c r="CG7" s="454"/>
      <c r="CH7" s="454"/>
      <c r="CI7" s="454"/>
      <c r="CJ7" s="454"/>
      <c r="CK7" s="454"/>
      <c r="CL7" s="454"/>
      <c r="CM7" s="454"/>
      <c r="CN7" s="454"/>
      <c r="CO7" s="454"/>
      <c r="CP7" s="454"/>
      <c r="CQ7" s="454"/>
      <c r="CR7" s="454"/>
      <c r="CS7" s="454"/>
      <c r="CT7" s="454"/>
      <c r="CU7" s="454"/>
      <c r="CV7" s="454"/>
      <c r="CW7" s="454"/>
      <c r="CX7" s="454"/>
      <c r="CY7" s="454"/>
      <c r="CZ7" s="454"/>
      <c r="DA7" s="454"/>
      <c r="DB7" s="454"/>
      <c r="DC7" s="454"/>
      <c r="DD7" s="454"/>
      <c r="DE7" s="454"/>
      <c r="DF7" s="454"/>
      <c r="DG7" s="454"/>
      <c r="DH7" s="454"/>
      <c r="DI7" s="454"/>
      <c r="DJ7" s="454"/>
      <c r="DK7" s="454"/>
      <c r="DL7" s="454"/>
      <c r="DM7" s="454"/>
      <c r="DN7" s="454"/>
      <c r="DO7" s="454"/>
      <c r="DP7" s="454"/>
      <c r="DQ7" s="454"/>
      <c r="DR7" s="454"/>
      <c r="DS7" s="454"/>
      <c r="DT7" s="454"/>
      <c r="DU7" s="454"/>
      <c r="DV7" s="454"/>
      <c r="DW7" s="454"/>
      <c r="DX7" s="454"/>
      <c r="DY7" s="454"/>
      <c r="DZ7" s="454"/>
      <c r="EA7" s="454"/>
      <c r="EB7" s="454"/>
      <c r="EC7" s="454"/>
      <c r="ED7" s="454"/>
      <c r="EE7" s="454"/>
      <c r="EF7" s="454"/>
      <c r="EG7" s="454"/>
      <c r="EH7" s="454"/>
      <c r="EI7" s="454"/>
      <c r="EJ7" s="454"/>
      <c r="EK7" s="454"/>
      <c r="EL7" s="454"/>
      <c r="EM7" s="454"/>
      <c r="EN7" s="454"/>
      <c r="EO7" s="454"/>
      <c r="EP7" s="454"/>
      <c r="EQ7" s="454"/>
      <c r="ER7" s="454"/>
      <c r="ES7" s="454"/>
      <c r="ET7" s="454"/>
      <c r="EU7" s="454"/>
      <c r="EV7" s="454"/>
      <c r="EW7" s="454"/>
      <c r="EX7" s="454"/>
      <c r="EY7" s="454"/>
      <c r="EZ7" s="454"/>
      <c r="FA7" s="454"/>
      <c r="FB7" s="454"/>
      <c r="FC7" s="454"/>
      <c r="FD7" s="454"/>
      <c r="FE7" s="454"/>
      <c r="FF7" s="454"/>
      <c r="FG7" s="454"/>
      <c r="FH7" s="454"/>
      <c r="FI7" s="454"/>
      <c r="FJ7" s="454"/>
      <c r="FK7" s="454"/>
      <c r="FL7" s="454"/>
      <c r="FM7" s="454"/>
      <c r="FN7" s="454"/>
      <c r="FO7" s="454"/>
      <c r="FP7" s="454"/>
      <c r="FQ7" s="454"/>
      <c r="FR7" s="454"/>
      <c r="FS7" s="454"/>
      <c r="FT7" s="454"/>
      <c r="FU7" s="454"/>
      <c r="FV7" s="454"/>
      <c r="FW7" s="454"/>
      <c r="FX7" s="454"/>
      <c r="FY7" s="454"/>
      <c r="FZ7" s="454"/>
      <c r="GA7" s="454"/>
      <c r="GB7" s="454"/>
      <c r="GC7" s="454"/>
      <c r="GD7" s="454"/>
      <c r="GE7" s="454"/>
      <c r="GF7" s="454"/>
      <c r="GG7" s="454"/>
      <c r="GH7" s="454"/>
      <c r="GI7" s="454"/>
      <c r="GJ7" s="454"/>
      <c r="GK7" s="454"/>
      <c r="GL7" s="454"/>
      <c r="GM7" s="454"/>
      <c r="GN7" s="454"/>
      <c r="GO7" s="454"/>
      <c r="GP7" s="454"/>
      <c r="GQ7" s="454"/>
      <c r="GR7" s="454"/>
      <c r="GS7" s="454"/>
      <c r="GT7" s="454"/>
      <c r="GU7" s="454"/>
      <c r="GV7" s="454"/>
      <c r="GW7" s="454"/>
      <c r="GX7" s="454"/>
      <c r="GY7" s="454"/>
      <c r="GZ7" s="454"/>
      <c r="HA7" s="454"/>
      <c r="HB7" s="454"/>
      <c r="HC7" s="454"/>
      <c r="HD7" s="454"/>
      <c r="HE7" s="454"/>
      <c r="HF7" s="454"/>
      <c r="HG7" s="454"/>
      <c r="HH7" s="454"/>
      <c r="HI7" s="454"/>
      <c r="HJ7" s="454"/>
      <c r="HK7" s="454"/>
      <c r="HL7" s="454"/>
      <c r="HM7" s="454"/>
      <c r="HN7" s="454"/>
      <c r="HO7" s="454"/>
      <c r="HP7" s="454"/>
      <c r="HQ7" s="454"/>
      <c r="HR7" s="454"/>
      <c r="HS7" s="454"/>
      <c r="HT7" s="454"/>
      <c r="HU7" s="454"/>
      <c r="HV7" s="454"/>
      <c r="HW7" s="454"/>
      <c r="HX7" s="454"/>
      <c r="HY7" s="454"/>
      <c r="HZ7" s="454"/>
      <c r="IA7" s="454"/>
      <c r="IB7" s="454"/>
      <c r="IC7" s="454"/>
      <c r="ID7" s="454"/>
      <c r="IE7" s="454"/>
      <c r="IF7" s="454"/>
      <c r="IG7" s="454"/>
      <c r="IH7" s="454"/>
      <c r="II7" s="454"/>
      <c r="IJ7" s="454"/>
      <c r="IK7" s="454"/>
      <c r="IL7" s="454"/>
      <c r="IM7" s="454"/>
      <c r="IN7" s="454"/>
      <c r="IO7" s="454"/>
      <c r="IP7" s="454"/>
      <c r="IQ7" s="454"/>
      <c r="IR7" s="454"/>
      <c r="IS7" s="454"/>
      <c r="IT7" s="454"/>
      <c r="IU7" s="454"/>
      <c r="IV7" s="454"/>
      <c r="IW7" s="454"/>
      <c r="IX7" s="454"/>
      <c r="IY7" s="454"/>
      <c r="IZ7" s="454"/>
      <c r="JA7" s="454"/>
      <c r="JB7" s="454"/>
      <c r="JC7" s="454"/>
      <c r="JD7" s="454"/>
      <c r="JE7" s="454"/>
      <c r="JF7" s="454"/>
      <c r="JG7" s="454"/>
      <c r="JH7" s="454"/>
      <c r="JI7" s="454"/>
      <c r="JJ7" s="454"/>
      <c r="JK7" s="454"/>
      <c r="JL7" s="454"/>
      <c r="JM7" s="454"/>
      <c r="JN7" s="454"/>
      <c r="JO7" s="454"/>
      <c r="JP7" s="454"/>
      <c r="JQ7" s="454"/>
      <c r="JR7" s="454"/>
      <c r="JS7" s="454"/>
      <c r="JT7" s="454"/>
      <c r="JU7" s="454"/>
      <c r="JV7" s="454"/>
      <c r="JW7" s="454"/>
      <c r="JX7" s="454"/>
      <c r="JY7" s="454"/>
      <c r="JZ7" s="454"/>
      <c r="KA7" s="454"/>
      <c r="KB7" s="454"/>
      <c r="KC7" s="454"/>
      <c r="KD7" s="454"/>
      <c r="KE7" s="454"/>
      <c r="KF7" s="454"/>
      <c r="KG7" s="454"/>
      <c r="KH7" s="454"/>
      <c r="KI7" s="454"/>
      <c r="KJ7" s="454"/>
      <c r="KK7" s="454"/>
      <c r="KL7" s="454"/>
    </row>
    <row r="8" spans="1:298" s="4" customFormat="1" ht="317.25" customHeight="1">
      <c r="A8" s="478"/>
      <c r="B8" s="161" t="s">
        <v>465</v>
      </c>
      <c r="C8" s="470"/>
      <c r="D8" s="8" t="s">
        <v>331</v>
      </c>
      <c r="E8" s="470"/>
      <c r="F8" s="183" t="s">
        <v>466</v>
      </c>
      <c r="G8" s="498"/>
      <c r="H8" s="60" t="s">
        <v>467</v>
      </c>
      <c r="I8" s="498"/>
      <c r="J8" s="564"/>
      <c r="K8" s="1"/>
      <c r="L8" s="492" t="s">
        <v>468</v>
      </c>
      <c r="M8" s="1"/>
      <c r="N8" s="492" t="s">
        <v>469</v>
      </c>
      <c r="O8" s="1"/>
      <c r="P8" s="492" t="s">
        <v>470</v>
      </c>
      <c r="Q8" s="1"/>
      <c r="R8" s="493"/>
      <c r="S8" s="1"/>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c r="CA8" s="454"/>
      <c r="CB8" s="454"/>
      <c r="CC8" s="454"/>
      <c r="CD8" s="454"/>
      <c r="CE8" s="454"/>
      <c r="CF8" s="454"/>
      <c r="CG8" s="454"/>
      <c r="CH8" s="454"/>
      <c r="CI8" s="454"/>
      <c r="CJ8" s="454"/>
      <c r="CK8" s="454"/>
      <c r="CL8" s="454"/>
      <c r="CM8" s="454"/>
      <c r="CN8" s="454"/>
      <c r="CO8" s="454"/>
      <c r="CP8" s="454"/>
      <c r="CQ8" s="454"/>
      <c r="CR8" s="454"/>
      <c r="CS8" s="454"/>
      <c r="CT8" s="454"/>
      <c r="CU8" s="454"/>
      <c r="CV8" s="454"/>
      <c r="CW8" s="454"/>
      <c r="CX8" s="454"/>
      <c r="CY8" s="454"/>
      <c r="CZ8" s="454"/>
      <c r="DA8" s="454"/>
      <c r="DB8" s="454"/>
      <c r="DC8" s="454"/>
      <c r="DD8" s="454"/>
      <c r="DE8" s="454"/>
      <c r="DF8" s="454"/>
      <c r="DG8" s="454"/>
      <c r="DH8" s="454"/>
      <c r="DI8" s="454"/>
      <c r="DJ8" s="454"/>
      <c r="DK8" s="454"/>
      <c r="DL8" s="454"/>
      <c r="DM8" s="454"/>
      <c r="DN8" s="454"/>
      <c r="DO8" s="454"/>
      <c r="DP8" s="454"/>
      <c r="DQ8" s="454"/>
      <c r="DR8" s="454"/>
      <c r="DS8" s="454"/>
      <c r="DT8" s="454"/>
      <c r="DU8" s="454"/>
      <c r="DV8" s="454"/>
      <c r="DW8" s="454"/>
      <c r="DX8" s="454"/>
      <c r="DY8" s="454"/>
      <c r="DZ8" s="454"/>
      <c r="EA8" s="454"/>
      <c r="EB8" s="454"/>
      <c r="EC8" s="454"/>
      <c r="ED8" s="454"/>
      <c r="EE8" s="454"/>
      <c r="EF8" s="454"/>
      <c r="EG8" s="454"/>
      <c r="EH8" s="454"/>
      <c r="EI8" s="454"/>
      <c r="EJ8" s="454"/>
      <c r="EK8" s="454"/>
      <c r="EL8" s="454"/>
      <c r="EM8" s="454"/>
      <c r="EN8" s="454"/>
      <c r="EO8" s="454"/>
      <c r="EP8" s="454"/>
      <c r="EQ8" s="454"/>
      <c r="ER8" s="454"/>
      <c r="ES8" s="454"/>
      <c r="ET8" s="454"/>
      <c r="EU8" s="454"/>
      <c r="EV8" s="454"/>
      <c r="EW8" s="454"/>
      <c r="EX8" s="454"/>
      <c r="EY8" s="454"/>
      <c r="EZ8" s="454"/>
      <c r="FA8" s="454"/>
      <c r="FB8" s="454"/>
      <c r="FC8" s="454"/>
      <c r="FD8" s="454"/>
      <c r="FE8" s="454"/>
      <c r="FF8" s="454"/>
      <c r="FG8" s="454"/>
      <c r="FH8" s="454"/>
      <c r="FI8" s="454"/>
      <c r="FJ8" s="454"/>
      <c r="FK8" s="454"/>
      <c r="FL8" s="454"/>
      <c r="FM8" s="454"/>
      <c r="FN8" s="454"/>
      <c r="FO8" s="454"/>
      <c r="FP8" s="454"/>
      <c r="FQ8" s="454"/>
      <c r="FR8" s="454"/>
      <c r="FS8" s="454"/>
      <c r="FT8" s="454"/>
      <c r="FU8" s="454"/>
      <c r="FV8" s="454"/>
      <c r="FW8" s="454"/>
      <c r="FX8" s="454"/>
      <c r="FY8" s="454"/>
      <c r="FZ8" s="454"/>
      <c r="GA8" s="454"/>
      <c r="GB8" s="454"/>
      <c r="GC8" s="454"/>
      <c r="GD8" s="454"/>
      <c r="GE8" s="454"/>
      <c r="GF8" s="454"/>
      <c r="GG8" s="454"/>
      <c r="GH8" s="454"/>
      <c r="GI8" s="454"/>
      <c r="GJ8" s="454"/>
      <c r="GK8" s="454"/>
      <c r="GL8" s="454"/>
      <c r="GM8" s="454"/>
      <c r="GN8" s="454"/>
      <c r="GO8" s="454"/>
      <c r="GP8" s="454"/>
      <c r="GQ8" s="454"/>
      <c r="GR8" s="454"/>
      <c r="GS8" s="454"/>
      <c r="GT8" s="454"/>
      <c r="GU8" s="454"/>
      <c r="GV8" s="454"/>
      <c r="GW8" s="454"/>
      <c r="GX8" s="454"/>
      <c r="GY8" s="454"/>
      <c r="GZ8" s="454"/>
      <c r="HA8" s="454"/>
      <c r="HB8" s="454"/>
      <c r="HC8" s="454"/>
      <c r="HD8" s="454"/>
      <c r="HE8" s="454"/>
      <c r="HF8" s="454"/>
      <c r="HG8" s="454"/>
      <c r="HH8" s="454"/>
      <c r="HI8" s="454"/>
      <c r="HJ8" s="454"/>
      <c r="HK8" s="454"/>
      <c r="HL8" s="454"/>
      <c r="HM8" s="454"/>
      <c r="HN8" s="454"/>
      <c r="HO8" s="454"/>
      <c r="HP8" s="454"/>
      <c r="HQ8" s="454"/>
      <c r="HR8" s="454"/>
      <c r="HS8" s="454"/>
      <c r="HT8" s="454"/>
      <c r="HU8" s="454"/>
      <c r="HV8" s="454"/>
      <c r="HW8" s="454"/>
      <c r="HX8" s="454"/>
      <c r="HY8" s="454"/>
      <c r="HZ8" s="454"/>
      <c r="IA8" s="454"/>
      <c r="IB8" s="454"/>
      <c r="IC8" s="454"/>
      <c r="ID8" s="454"/>
      <c r="IE8" s="454"/>
      <c r="IF8" s="454"/>
      <c r="IG8" s="454"/>
      <c r="IH8" s="454"/>
      <c r="II8" s="454"/>
      <c r="IJ8" s="454"/>
      <c r="IK8" s="454"/>
      <c r="IL8" s="454"/>
      <c r="IM8" s="454"/>
      <c r="IN8" s="454"/>
      <c r="IO8" s="454"/>
      <c r="IP8" s="454"/>
      <c r="IQ8" s="454"/>
      <c r="IR8" s="454"/>
      <c r="IS8" s="454"/>
      <c r="IT8" s="454"/>
      <c r="IU8" s="454"/>
      <c r="IV8" s="454"/>
      <c r="IW8" s="454"/>
      <c r="IX8" s="454"/>
      <c r="IY8" s="454"/>
      <c r="IZ8" s="454"/>
      <c r="JA8" s="454"/>
      <c r="JB8" s="454"/>
      <c r="JC8" s="454"/>
      <c r="JD8" s="454"/>
      <c r="JE8" s="454"/>
      <c r="JF8" s="454"/>
      <c r="JG8" s="454"/>
      <c r="JH8" s="454"/>
      <c r="JI8" s="454"/>
      <c r="JJ8" s="454"/>
      <c r="JK8" s="454"/>
      <c r="JL8" s="454"/>
      <c r="JM8" s="454"/>
      <c r="JN8" s="454"/>
      <c r="JO8" s="454"/>
      <c r="JP8" s="454"/>
      <c r="JQ8" s="454"/>
      <c r="JR8" s="454"/>
      <c r="JS8" s="454"/>
      <c r="JT8" s="454"/>
      <c r="JU8" s="454"/>
      <c r="JV8" s="454"/>
      <c r="JW8" s="454"/>
      <c r="JX8" s="454"/>
      <c r="JY8" s="454"/>
      <c r="JZ8" s="454"/>
      <c r="KA8" s="454"/>
      <c r="KB8" s="454"/>
      <c r="KC8" s="454"/>
      <c r="KD8" s="454"/>
      <c r="KE8" s="454"/>
      <c r="KF8" s="454"/>
      <c r="KG8" s="454"/>
      <c r="KH8" s="454"/>
      <c r="KI8" s="454"/>
      <c r="KJ8" s="454"/>
      <c r="KK8" s="454"/>
      <c r="KL8" s="454"/>
    </row>
    <row r="9" spans="1:298" s="4" customFormat="1" ht="223.5" customHeight="1">
      <c r="A9" s="479"/>
      <c r="B9" s="162" t="s">
        <v>471</v>
      </c>
      <c r="C9" s="480"/>
      <c r="D9" s="10" t="s">
        <v>331</v>
      </c>
      <c r="E9" s="480"/>
      <c r="F9" s="183" t="s">
        <v>472</v>
      </c>
      <c r="G9" s="498"/>
      <c r="H9" s="60" t="s">
        <v>473</v>
      </c>
      <c r="I9" s="498"/>
      <c r="J9" s="565"/>
      <c r="K9" s="20"/>
      <c r="L9" s="492" t="s">
        <v>474</v>
      </c>
      <c r="M9" s="20"/>
      <c r="N9" s="492" t="s">
        <v>475</v>
      </c>
      <c r="O9" s="20"/>
      <c r="P9" s="493" t="s">
        <v>476</v>
      </c>
      <c r="Q9" s="20"/>
      <c r="R9" s="493"/>
      <c r="S9" s="20"/>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c r="CA9" s="454"/>
      <c r="CB9" s="454"/>
      <c r="CC9" s="454"/>
      <c r="CD9" s="454"/>
      <c r="CE9" s="454"/>
      <c r="CF9" s="454"/>
      <c r="CG9" s="454"/>
      <c r="CH9" s="454"/>
      <c r="CI9" s="454"/>
      <c r="CJ9" s="454"/>
      <c r="CK9" s="454"/>
      <c r="CL9" s="454"/>
      <c r="CM9" s="454"/>
      <c r="CN9" s="454"/>
      <c r="CO9" s="454"/>
      <c r="CP9" s="454"/>
      <c r="CQ9" s="454"/>
      <c r="CR9" s="454"/>
      <c r="CS9" s="454"/>
      <c r="CT9" s="454"/>
      <c r="CU9" s="454"/>
      <c r="CV9" s="454"/>
      <c r="CW9" s="454"/>
      <c r="CX9" s="454"/>
      <c r="CY9" s="454"/>
      <c r="CZ9" s="454"/>
      <c r="DA9" s="454"/>
      <c r="DB9" s="454"/>
      <c r="DC9" s="454"/>
      <c r="DD9" s="454"/>
      <c r="DE9" s="454"/>
      <c r="DF9" s="454"/>
      <c r="DG9" s="454"/>
      <c r="DH9" s="454"/>
      <c r="DI9" s="454"/>
      <c r="DJ9" s="454"/>
      <c r="DK9" s="454"/>
      <c r="DL9" s="454"/>
      <c r="DM9" s="454"/>
      <c r="DN9" s="454"/>
      <c r="DO9" s="454"/>
      <c r="DP9" s="454"/>
      <c r="DQ9" s="454"/>
      <c r="DR9" s="454"/>
      <c r="DS9" s="454"/>
      <c r="DT9" s="454"/>
      <c r="DU9" s="454"/>
      <c r="DV9" s="454"/>
      <c r="DW9" s="454"/>
      <c r="DX9" s="454"/>
      <c r="DY9" s="454"/>
      <c r="DZ9" s="454"/>
      <c r="EA9" s="454"/>
      <c r="EB9" s="454"/>
      <c r="EC9" s="454"/>
      <c r="ED9" s="454"/>
      <c r="EE9" s="454"/>
      <c r="EF9" s="454"/>
      <c r="EG9" s="454"/>
      <c r="EH9" s="454"/>
      <c r="EI9" s="454"/>
      <c r="EJ9" s="454"/>
      <c r="EK9" s="454"/>
      <c r="EL9" s="454"/>
      <c r="EM9" s="454"/>
      <c r="EN9" s="454"/>
      <c r="EO9" s="454"/>
      <c r="EP9" s="454"/>
      <c r="EQ9" s="454"/>
      <c r="ER9" s="454"/>
      <c r="ES9" s="454"/>
      <c r="ET9" s="454"/>
      <c r="EU9" s="454"/>
      <c r="EV9" s="454"/>
      <c r="EW9" s="454"/>
      <c r="EX9" s="454"/>
      <c r="EY9" s="454"/>
      <c r="EZ9" s="454"/>
      <c r="FA9" s="454"/>
      <c r="FB9" s="454"/>
      <c r="FC9" s="454"/>
      <c r="FD9" s="454"/>
      <c r="FE9" s="454"/>
      <c r="FF9" s="454"/>
      <c r="FG9" s="454"/>
      <c r="FH9" s="454"/>
      <c r="FI9" s="454"/>
      <c r="FJ9" s="454"/>
      <c r="FK9" s="454"/>
      <c r="FL9" s="454"/>
      <c r="FM9" s="454"/>
      <c r="FN9" s="454"/>
      <c r="FO9" s="454"/>
      <c r="FP9" s="454"/>
      <c r="FQ9" s="454"/>
      <c r="FR9" s="454"/>
      <c r="FS9" s="454"/>
      <c r="FT9" s="454"/>
      <c r="FU9" s="454"/>
      <c r="FV9" s="454"/>
      <c r="FW9" s="454"/>
      <c r="FX9" s="454"/>
      <c r="FY9" s="454"/>
      <c r="FZ9" s="454"/>
      <c r="GA9" s="454"/>
      <c r="GB9" s="454"/>
      <c r="GC9" s="454"/>
      <c r="GD9" s="454"/>
      <c r="GE9" s="454"/>
      <c r="GF9" s="454"/>
      <c r="GG9" s="454"/>
      <c r="GH9" s="454"/>
      <c r="GI9" s="454"/>
      <c r="GJ9" s="454"/>
      <c r="GK9" s="454"/>
      <c r="GL9" s="454"/>
      <c r="GM9" s="454"/>
      <c r="GN9" s="454"/>
      <c r="GO9" s="454"/>
      <c r="GP9" s="454"/>
      <c r="GQ9" s="454"/>
      <c r="GR9" s="454"/>
      <c r="GS9" s="454"/>
      <c r="GT9" s="454"/>
      <c r="GU9" s="454"/>
      <c r="GV9" s="454"/>
      <c r="GW9" s="454"/>
      <c r="GX9" s="454"/>
      <c r="GY9" s="454"/>
      <c r="GZ9" s="454"/>
      <c r="HA9" s="454"/>
      <c r="HB9" s="454"/>
      <c r="HC9" s="454"/>
      <c r="HD9" s="454"/>
      <c r="HE9" s="454"/>
      <c r="HF9" s="454"/>
      <c r="HG9" s="454"/>
      <c r="HH9" s="454"/>
      <c r="HI9" s="454"/>
      <c r="HJ9" s="454"/>
      <c r="HK9" s="454"/>
      <c r="HL9" s="454"/>
      <c r="HM9" s="454"/>
      <c r="HN9" s="454"/>
      <c r="HO9" s="454"/>
      <c r="HP9" s="454"/>
      <c r="HQ9" s="454"/>
      <c r="HR9" s="454"/>
      <c r="HS9" s="454"/>
      <c r="HT9" s="454"/>
      <c r="HU9" s="454"/>
      <c r="HV9" s="454"/>
      <c r="HW9" s="454"/>
      <c r="HX9" s="454"/>
      <c r="HY9" s="454"/>
      <c r="HZ9" s="454"/>
      <c r="IA9" s="454"/>
      <c r="IB9" s="454"/>
      <c r="IC9" s="454"/>
      <c r="ID9" s="454"/>
      <c r="IE9" s="454"/>
      <c r="IF9" s="454"/>
      <c r="IG9" s="454"/>
      <c r="IH9" s="454"/>
      <c r="II9" s="454"/>
      <c r="IJ9" s="454"/>
      <c r="IK9" s="454"/>
      <c r="IL9" s="454"/>
      <c r="IM9" s="454"/>
      <c r="IN9" s="454"/>
      <c r="IO9" s="454"/>
      <c r="IP9" s="454"/>
      <c r="IQ9" s="454"/>
      <c r="IR9" s="454"/>
      <c r="IS9" s="454"/>
      <c r="IT9" s="454"/>
      <c r="IU9" s="454"/>
      <c r="IV9" s="454"/>
      <c r="IW9" s="454"/>
      <c r="IX9" s="454"/>
      <c r="IY9" s="454"/>
      <c r="IZ9" s="454"/>
      <c r="JA9" s="454"/>
      <c r="JB9" s="454"/>
      <c r="JC9" s="454"/>
      <c r="JD9" s="454"/>
      <c r="JE9" s="454"/>
      <c r="JF9" s="454"/>
      <c r="JG9" s="454"/>
      <c r="JH9" s="454"/>
      <c r="JI9" s="454"/>
      <c r="JJ9" s="454"/>
      <c r="JK9" s="454"/>
      <c r="JL9" s="454"/>
      <c r="JM9" s="454"/>
      <c r="JN9" s="454"/>
      <c r="JO9" s="454"/>
      <c r="JP9" s="454"/>
      <c r="JQ9" s="454"/>
      <c r="JR9" s="454"/>
      <c r="JS9" s="454"/>
      <c r="JT9" s="454"/>
      <c r="JU9" s="454"/>
      <c r="JV9" s="454"/>
      <c r="JW9" s="454"/>
      <c r="JX9" s="454"/>
      <c r="JY9" s="454"/>
      <c r="JZ9" s="454"/>
      <c r="KA9" s="454"/>
      <c r="KB9" s="454"/>
      <c r="KC9" s="454"/>
      <c r="KD9" s="454"/>
      <c r="KE9" s="454"/>
      <c r="KF9" s="454"/>
      <c r="KG9" s="454"/>
      <c r="KH9" s="454"/>
      <c r="KI9" s="454"/>
      <c r="KJ9" s="454"/>
      <c r="KK9" s="454"/>
      <c r="KL9" s="454"/>
    </row>
  </sheetData>
  <mergeCells count="1">
    <mergeCell ref="J7:J9"/>
  </mergeCells>
  <hyperlinks>
    <hyperlink ref="F8" r:id="rId1" display="https://miningcadastre.albeiti.org/" xr:uid="{00000000-0004-0000-0800-000000000000}"/>
    <hyperlink ref="F9" r:id="rId2" xr:uid="{00000000-0004-0000-0800-000001000000}"/>
  </hyperlinks>
  <pageMargins left="0.7" right="0.7" top="0.75" bottom="0.75" header="0.3" footer="0.3"/>
  <pageSetup paperSize="8" orientation="landscape" horizontalDpi="1200" verticalDpi="12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0F73AF77C8D2488DC5D676815B6B40" ma:contentTypeVersion="4" ma:contentTypeDescription="Create a new document." ma:contentTypeScope="" ma:versionID="734bb18dadd088e495198a8c26b5400b">
  <xsd:schema xmlns:xsd="http://www.w3.org/2001/XMLSchema" xmlns:xs="http://www.w3.org/2001/XMLSchema" xmlns:p="http://schemas.microsoft.com/office/2006/metadata/properties" xmlns:ns2="e5f84dc2-8d0a-4b0b-b04b-22a5c9c54e51" targetNamespace="http://schemas.microsoft.com/office/2006/metadata/properties" ma:root="true" ma:fieldsID="460234b45516400f8948544e12c4688a" ns2:_="">
    <xsd:import namespace="e5f84dc2-8d0a-4b0b-b04b-22a5c9c54e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84dc2-8d0a-4b0b-b04b-22a5c9c54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975E50-324B-49B5-8C4D-1BAC6669743D}"/>
</file>

<file path=customXml/itemProps2.xml><?xml version="1.0" encoding="utf-8"?>
<ds:datastoreItem xmlns:ds="http://schemas.openxmlformats.org/officeDocument/2006/customXml" ds:itemID="{7C0BC6C0-7B6D-4886-820A-3A51F212CFFB}"/>
</file>

<file path=customXml/itemProps3.xml><?xml version="1.0" encoding="utf-8"?>
<ds:datastoreItem xmlns:ds="http://schemas.openxmlformats.org/officeDocument/2006/customXml" ds:itemID="{8519F17E-4F5A-450D-B771-D83C95A897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
  <cp:revision/>
  <dcterms:created xsi:type="dcterms:W3CDTF">2020-07-14T03:16:31Z</dcterms:created>
  <dcterms:modified xsi:type="dcterms:W3CDTF">2022-02-15T16:04:02Z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0x010100AB0F73AF77C8D2488DC5D676815B6B40</vt:lpwstr>
  </property>
  <property fmtid="{D5CDD505-2E9C-101B-9397-08002B2CF9AE}" pid="3" name="Order">
    <vt:r8>281300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